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630" yWindow="660" windowWidth="27495" windowHeight="11130" activeTab="2"/>
  </bookViews>
  <sheets>
    <sheet name="Исполнение за счет средств МБ" sheetId="4" r:id="rId1"/>
    <sheet name="Исполнение за счет средств УР" sheetId="5" r:id="rId2"/>
    <sheet name="Исполнение за счет средств ФБ" sheetId="6" r:id="rId3"/>
  </sheets>
  <definedNames>
    <definedName name="_xlnm.Print_Titles" localSheetId="0">'Исполнение за счет средств МБ'!$6:$7</definedName>
  </definedNames>
  <calcPr calcId="144525"/>
</workbook>
</file>

<file path=xl/calcChain.xml><?xml version="1.0" encoding="utf-8"?>
<calcChain xmlns="http://schemas.openxmlformats.org/spreadsheetml/2006/main">
  <c r="S27" i="6" l="1"/>
  <c r="R27" i="6"/>
  <c r="Q27" i="6"/>
  <c r="P27" i="6"/>
  <c r="O27" i="6"/>
  <c r="N27" i="6"/>
  <c r="M27" i="6"/>
  <c r="L27" i="6"/>
  <c r="K27" i="6"/>
  <c r="J27" i="6"/>
  <c r="I27" i="6"/>
  <c r="S19" i="6"/>
  <c r="S16" i="6" s="1"/>
  <c r="R19" i="6"/>
  <c r="R16" i="6" s="1"/>
  <c r="Q19" i="6"/>
  <c r="Q16" i="6" s="1"/>
  <c r="P19" i="6"/>
  <c r="O19" i="6"/>
  <c r="O16" i="6" s="1"/>
  <c r="N19" i="6"/>
  <c r="N16" i="6" s="1"/>
  <c r="M19" i="6"/>
  <c r="M16" i="6" s="1"/>
  <c r="L19" i="6"/>
  <c r="K19" i="6"/>
  <c r="K16" i="6" s="1"/>
  <c r="J19" i="6"/>
  <c r="J16" i="6" s="1"/>
  <c r="I19" i="6"/>
  <c r="I16" i="6" s="1"/>
  <c r="P16" i="6"/>
  <c r="L16" i="6"/>
  <c r="I14" i="6"/>
  <c r="I13" i="6" s="1"/>
  <c r="I11" i="6"/>
  <c r="S8" i="6"/>
  <c r="S7" i="6" s="1"/>
  <c r="R8" i="6"/>
  <c r="R7" i="6" s="1"/>
  <c r="Q8" i="6"/>
  <c r="P8" i="6"/>
  <c r="O8" i="6"/>
  <c r="O7" i="6" s="1"/>
  <c r="N8" i="6"/>
  <c r="N7" i="6" s="1"/>
  <c r="M8" i="6"/>
  <c r="L8" i="6"/>
  <c r="K8" i="6"/>
  <c r="K7" i="6" s="1"/>
  <c r="J8" i="6"/>
  <c r="J7" i="6" s="1"/>
  <c r="I8" i="6"/>
  <c r="V7" i="6"/>
  <c r="U7" i="6"/>
  <c r="T7" i="6"/>
  <c r="Q7" i="6"/>
  <c r="P7" i="6"/>
  <c r="P32" i="6" s="1"/>
  <c r="M7" i="6"/>
  <c r="L7" i="6"/>
  <c r="L32" i="6" s="1"/>
  <c r="I7" i="6"/>
  <c r="I69" i="5"/>
  <c r="S67" i="5"/>
  <c r="R67" i="5"/>
  <c r="Q67" i="5"/>
  <c r="P67" i="5"/>
  <c r="O67" i="5"/>
  <c r="N67" i="5"/>
  <c r="M67" i="5"/>
  <c r="L67" i="5"/>
  <c r="K67" i="5"/>
  <c r="J67" i="5"/>
  <c r="I67" i="5"/>
  <c r="I65" i="5"/>
  <c r="I64" i="5" s="1"/>
  <c r="S64" i="5"/>
  <c r="R64" i="5"/>
  <c r="Q64" i="5"/>
  <c r="P64" i="5"/>
  <c r="O64" i="5"/>
  <c r="N64" i="5"/>
  <c r="M64" i="5"/>
  <c r="L64" i="5"/>
  <c r="K64" i="5"/>
  <c r="J64" i="5"/>
  <c r="S62" i="5"/>
  <c r="R62" i="5"/>
  <c r="Q62" i="5"/>
  <c r="P62" i="5"/>
  <c r="O62" i="5"/>
  <c r="N62" i="5"/>
  <c r="M62" i="5"/>
  <c r="L62" i="5"/>
  <c r="K62" i="5"/>
  <c r="J62" i="5"/>
  <c r="I62" i="5"/>
  <c r="S58" i="5"/>
  <c r="R58" i="5"/>
  <c r="R48" i="5" s="1"/>
  <c r="Q58" i="5"/>
  <c r="Q48" i="5" s="1"/>
  <c r="P58" i="5"/>
  <c r="O58" i="5"/>
  <c r="N58" i="5"/>
  <c r="N48" i="5" s="1"/>
  <c r="M58" i="5"/>
  <c r="M48" i="5" s="1"/>
  <c r="L58" i="5"/>
  <c r="K58" i="5"/>
  <c r="J58" i="5"/>
  <c r="J48" i="5" s="1"/>
  <c r="I58" i="5"/>
  <c r="I48" i="5" s="1"/>
  <c r="S48" i="5"/>
  <c r="P48" i="5"/>
  <c r="O48" i="5"/>
  <c r="L48" i="5"/>
  <c r="K48" i="5"/>
  <c r="S44" i="5"/>
  <c r="R44" i="5"/>
  <c r="Q44" i="5"/>
  <c r="P44" i="5"/>
  <c r="O44" i="5"/>
  <c r="N44" i="5"/>
  <c r="M44" i="5"/>
  <c r="L44" i="5"/>
  <c r="K44" i="5"/>
  <c r="J44" i="5"/>
  <c r="I44" i="5"/>
  <c r="S31" i="5"/>
  <c r="S30" i="5" s="1"/>
  <c r="R31" i="5"/>
  <c r="R30" i="5" s="1"/>
  <c r="Q31" i="5"/>
  <c r="P31" i="5"/>
  <c r="O31" i="5"/>
  <c r="O30" i="5" s="1"/>
  <c r="N31" i="5"/>
  <c r="N30" i="5" s="1"/>
  <c r="M31" i="5"/>
  <c r="L31" i="5"/>
  <c r="K31" i="5"/>
  <c r="K30" i="5" s="1"/>
  <c r="J31" i="5"/>
  <c r="J30" i="5" s="1"/>
  <c r="I31" i="5"/>
  <c r="Q30" i="5"/>
  <c r="P30" i="5"/>
  <c r="M30" i="5"/>
  <c r="L30" i="5"/>
  <c r="I30" i="5"/>
  <c r="I28" i="5"/>
  <c r="S27" i="5"/>
  <c r="R27" i="5"/>
  <c r="Q27" i="5"/>
  <c r="P27" i="5"/>
  <c r="O27" i="5"/>
  <c r="N27" i="5"/>
  <c r="M27" i="5"/>
  <c r="L27" i="5"/>
  <c r="K27" i="5"/>
  <c r="J27" i="5"/>
  <c r="I27" i="5"/>
  <c r="S18" i="5"/>
  <c r="R18" i="5"/>
  <c r="Q18" i="5"/>
  <c r="P18" i="5"/>
  <c r="O18" i="5"/>
  <c r="N18" i="5"/>
  <c r="M18" i="5"/>
  <c r="L18" i="5"/>
  <c r="K18" i="5"/>
  <c r="J18" i="5"/>
  <c r="I18" i="5"/>
  <c r="S13" i="5"/>
  <c r="S7" i="5" s="1"/>
  <c r="S71" i="5" s="1"/>
  <c r="R13" i="5"/>
  <c r="Q13" i="5"/>
  <c r="P13" i="5"/>
  <c r="P7" i="5" s="1"/>
  <c r="P71" i="5" s="1"/>
  <c r="O13" i="5"/>
  <c r="O7" i="5" s="1"/>
  <c r="O71" i="5" s="1"/>
  <c r="N13" i="5"/>
  <c r="M13" i="5"/>
  <c r="L13" i="5"/>
  <c r="L7" i="5" s="1"/>
  <c r="L71" i="5" s="1"/>
  <c r="K13" i="5"/>
  <c r="K7" i="5" s="1"/>
  <c r="K71" i="5" s="1"/>
  <c r="J13" i="5"/>
  <c r="I13" i="5"/>
  <c r="R7" i="5"/>
  <c r="R71" i="5" s="1"/>
  <c r="Q7" i="5"/>
  <c r="Q71" i="5" s="1"/>
  <c r="N7" i="5"/>
  <c r="M7" i="5"/>
  <c r="M71" i="5" s="1"/>
  <c r="J7" i="5"/>
  <c r="J71" i="5" s="1"/>
  <c r="I7" i="5"/>
  <c r="I71" i="5" s="1"/>
  <c r="I32" i="6" l="1"/>
  <c r="Q32" i="6"/>
  <c r="J32" i="6"/>
  <c r="N32" i="6"/>
  <c r="R32" i="6"/>
  <c r="M32" i="6"/>
  <c r="K32" i="6"/>
  <c r="O32" i="6"/>
  <c r="S32" i="6"/>
  <c r="N71" i="5"/>
  <c r="D189" i="4"/>
  <c r="C189" i="4"/>
  <c r="D168" i="4"/>
  <c r="C168" i="4"/>
  <c r="D108" i="4"/>
  <c r="C108" i="4"/>
  <c r="D103" i="4"/>
  <c r="D96" i="4" s="1"/>
  <c r="C103" i="4"/>
  <c r="C96" i="4" s="1"/>
  <c r="D85" i="4"/>
  <c r="C85" i="4"/>
  <c r="C79" i="4" s="1"/>
  <c r="D79" i="4"/>
  <c r="D63" i="4"/>
  <c r="D58" i="4" s="1"/>
  <c r="C63" i="4"/>
  <c r="C58" i="4" s="1"/>
  <c r="D16" i="4"/>
  <c r="D8" i="4" s="1"/>
  <c r="C16" i="4"/>
  <c r="C8" i="4" s="1"/>
  <c r="C187" i="4" l="1"/>
  <c r="D187" i="4"/>
</calcChain>
</file>

<file path=xl/sharedStrings.xml><?xml version="1.0" encoding="utf-8"?>
<sst xmlns="http://schemas.openxmlformats.org/spreadsheetml/2006/main" count="601" uniqueCount="412">
  <si>
    <t>Единица измерения: руб.</t>
  </si>
  <si>
    <t>Наименование показателя</t>
  </si>
  <si>
    <t>Касс. расход</t>
  </si>
  <si>
    <t xml:space="preserve">    Муниципальная программа "Развитие образования и воспитание" на 2015-2024 годы</t>
  </si>
  <si>
    <t>0100000000</t>
  </si>
  <si>
    <t xml:space="preserve">      Подпрограмма "Развитие дошкольного образования"</t>
  </si>
  <si>
    <t>0110000000</t>
  </si>
  <si>
    <t xml:space="preserve">        Уплата земельного налога</t>
  </si>
  <si>
    <t>0110260240</t>
  </si>
  <si>
    <t xml:space="preserve">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</si>
  <si>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0110267700</t>
  </si>
  <si>
    <t xml:space="preserve">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</si>
  <si>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01103S7120</t>
  </si>
  <si>
    <t>0110667700</t>
  </si>
  <si>
    <t xml:space="preserve">        Расходы на мероприятия по безопасности образовательных организаций</t>
  </si>
  <si>
    <t>0110861440</t>
  </si>
  <si>
    <t xml:space="preserve">        Капитальный ремонт объектов муниципальной собственности</t>
  </si>
  <si>
    <t>01110S0830</t>
  </si>
  <si>
    <t xml:space="preserve">      Подпрограмма "Развитие общего образования"</t>
  </si>
  <si>
    <t>0120000000</t>
  </si>
  <si>
    <t>0120160240</t>
  </si>
  <si>
    <t>0120167700</t>
  </si>
  <si>
    <t xml:space="preserve">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</si>
  <si>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</si>
  <si>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 xml:space="preserve">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</si>
  <si>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01206L3040</t>
  </si>
  <si>
    <t>01206S3040</t>
  </si>
  <si>
    <t xml:space="preserve">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</si>
  <si>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01206S6960</t>
  </si>
  <si>
    <t>0120861440</t>
  </si>
  <si>
    <t xml:space="preserve">      Подпрограмма "Развитие дополнительного образования детей"</t>
  </si>
  <si>
    <t>0130000000</t>
  </si>
  <si>
    <t>0130160240</t>
  </si>
  <si>
    <t xml:space="preserve">        Организация и проведение культурно-массовых мероприятий</t>
  </si>
  <si>
    <t>0130161620</t>
  </si>
  <si>
    <t>0130167700</t>
  </si>
  <si>
    <t>0131861440</t>
  </si>
  <si>
    <t xml:space="preserve">        Обеспечение персонифицированного финансирования дополнительного образования детей</t>
  </si>
  <si>
    <t>0131961330</t>
  </si>
  <si>
    <t xml:space="preserve">      Подпрограмма "Реализация молодежной политики"</t>
  </si>
  <si>
    <t>0140000000</t>
  </si>
  <si>
    <t>0140160240</t>
  </si>
  <si>
    <t>0140167700</t>
  </si>
  <si>
    <t xml:space="preserve">        Организация трудоустройства подростков и молодежи в каникулярное время</t>
  </si>
  <si>
    <t>0140261430</t>
  </si>
  <si>
    <t xml:space="preserve">      Подпрограмма "Управление системой образования"</t>
  </si>
  <si>
    <t>0150000000</t>
  </si>
  <si>
    <t xml:space="preserve">        Обеспечение деятельности Управления образования г. Сарапула</t>
  </si>
  <si>
    <t>0150160030</t>
  </si>
  <si>
    <t>0150160240</t>
  </si>
  <si>
    <t xml:space="preserve">        Обеспечение деятельности централизованной бухгалтерии учреждений образования г. Сарапула</t>
  </si>
  <si>
    <t>0150260120</t>
  </si>
  <si>
    <t>0150260240</t>
  </si>
  <si>
    <t>0150367700</t>
  </si>
  <si>
    <t>0150467700</t>
  </si>
  <si>
    <t xml:space="preserve">    Муниципальная программа "Сохранение здоровья и формирование здорового образа жизни" на 2015-2024 годы</t>
  </si>
  <si>
    <t>0200000000</t>
  </si>
  <si>
    <t xml:space="preserve">      Подпрограмма "Формирование здорового образа жизни и профилактика заболеваний"</t>
  </si>
  <si>
    <t>0210000000</t>
  </si>
  <si>
    <t xml:space="preserve">        Организация мероприятий физической культуры и спорта</t>
  </si>
  <si>
    <t>0210164600</t>
  </si>
  <si>
    <t xml:space="preserve">        Организация мероприятий массового спорта</t>
  </si>
  <si>
    <t>0210164610</t>
  </si>
  <si>
    <t>0210167700</t>
  </si>
  <si>
    <t xml:space="preserve">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</si>
  <si>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</si>
  <si>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Организация работы центра "Готов к труду и обороне"</t>
  </si>
  <si>
    <t>0210364630</t>
  </si>
  <si>
    <t xml:space="preserve">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</si>
  <si>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</si>
  <si>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Подпрограмма "Организация отдыха детей в каникулярное время"</t>
  </si>
  <si>
    <t>0220000000</t>
  </si>
  <si>
    <t xml:space="preserve">        Организация и проведение отдыха детей в дневных оздоровительных лагерях</t>
  </si>
  <si>
    <t>0220161450</t>
  </si>
  <si>
    <t xml:space="preserve">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</si>
  <si>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</si>
  <si>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Подпрограмма "Создание условий для развития физической культуры и спорта"</t>
  </si>
  <si>
    <t>0230000000</t>
  </si>
  <si>
    <t>0230160150</t>
  </si>
  <si>
    <t>0230160240</t>
  </si>
  <si>
    <t>0230167700</t>
  </si>
  <si>
    <t>0230360240</t>
  </si>
  <si>
    <t>0230367700</t>
  </si>
  <si>
    <t xml:space="preserve">    Муниципальная программа "Развитие культуры" на 2015-2024 годы</t>
  </si>
  <si>
    <t>0300000000</t>
  </si>
  <si>
    <t xml:space="preserve">      Подпрограмма "Библиотечное обслуживание населения"</t>
  </si>
  <si>
    <t>0310000000</t>
  </si>
  <si>
    <t>0310160240</t>
  </si>
  <si>
    <t xml:space="preserve">        Комплектование библиотечных фондов и подписка на периодические издания</t>
  </si>
  <si>
    <t>0310161680</t>
  </si>
  <si>
    <t>0310167700</t>
  </si>
  <si>
    <t xml:space="preserve">      Подпрограмма "Организация досуга и предоставление услуг организаций культуры"</t>
  </si>
  <si>
    <t>0320000000</t>
  </si>
  <si>
    <t>0320160240</t>
  </si>
  <si>
    <t>0320167700</t>
  </si>
  <si>
    <t xml:space="preserve">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</si>
  <si>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</si>
  <si>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>0320260240</t>
  </si>
  <si>
    <t xml:space="preserve">        Организация и проведение городских мероприятий, торжественных церемоний, проектов, праздников</t>
  </si>
  <si>
    <t>0320261690</t>
  </si>
  <si>
    <t xml:space="preserve">        Организация и проведение мероприятий, посвященных государственным праздникам</t>
  </si>
  <si>
    <t>0320264240</t>
  </si>
  <si>
    <t>0320267700</t>
  </si>
  <si>
    <t xml:space="preserve">      Подпрограмма "Сохранение и развитие музейного дела"</t>
  </si>
  <si>
    <t>0330000000</t>
  </si>
  <si>
    <t>0330160240</t>
  </si>
  <si>
    <t>0330167700</t>
  </si>
  <si>
    <t xml:space="preserve">      Подпрограмма "Реализация национальной политики, развитие местного народного творчества"</t>
  </si>
  <si>
    <t>0350000000</t>
  </si>
  <si>
    <t>0350167700</t>
  </si>
  <si>
    <t xml:space="preserve">      Подпрограмма "Управление сферой культуры"</t>
  </si>
  <si>
    <t>0360000000</t>
  </si>
  <si>
    <t xml:space="preserve">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</si>
  <si>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</si>
  <si>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Хозяйственно-эксплуатационное обеспечение деятельности подведомственных учреждений</t>
  </si>
  <si>
    <t>0360164270</t>
  </si>
  <si>
    <t xml:space="preserve">    Муниципальная программа "Социальная поддержка населения" на 2015-2024 годы</t>
  </si>
  <si>
    <t>0400000000</t>
  </si>
  <si>
    <t xml:space="preserve">      Подпрограмма "Социальная поддержка семьи и детей"</t>
  </si>
  <si>
    <t>0410000000</t>
  </si>
  <si>
    <t xml:space="preserve">        Проведение мероприятий, направленных на укрепление престижа семьи</t>
  </si>
  <si>
    <t>0410561750</t>
  </si>
  <si>
    <t xml:space="preserve">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</si>
  <si>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</si>
  <si>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Оказание материальной помощи гражданам, находящимся в трудной жизненной ситуации</t>
  </si>
  <si>
    <t>0420161760</t>
  </si>
  <si>
    <t xml:space="preserve">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</si>
  <si>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</si>
  <si>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</si>
  <si>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</si>
  <si>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Реализация мероприятий по обеспечению жильем молодых семей</t>
  </si>
  <si>
    <t>04302L4970</t>
  </si>
  <si>
    <t xml:space="preserve">    Муниципальная программа "Создание условий для устойчивого экономического развития" на 2015-2024 годы</t>
  </si>
  <si>
    <t>0500000000</t>
  </si>
  <si>
    <t xml:space="preserve">      Подпрограмма "Создание условий для развития малого и среднего предпринимательства"</t>
  </si>
  <si>
    <t>0510000000</t>
  </si>
  <si>
    <t xml:space="preserve">        Мероприятия по поддержке и стимулированию малого и среднего предпринимательства</t>
  </si>
  <si>
    <t>0510161820</t>
  </si>
  <si>
    <t xml:space="preserve">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</si>
  <si>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</si>
  <si>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</si>
  <si>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</si>
  <si>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Муниципальная программа "Предупреждение и ликвидация последствий чрезвычайных ситуаций, реализация мер пожарной безопасности" на 2015-2024 годы</t>
  </si>
  <si>
    <t>0600000000</t>
  </si>
  <si>
    <t xml:space="preserve">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</si>
  <si>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</si>
  <si>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Размещение и техническое обслуживание аппаратуры оповещения гражданской обороны МО "Город Сарапул"</t>
  </si>
  <si>
    <t>0600261940</t>
  </si>
  <si>
    <t xml:space="preserve">        Организация спасательтного поста на водных объектах в летний период</t>
  </si>
  <si>
    <t>0600261960</t>
  </si>
  <si>
    <t xml:space="preserve">    Муниципальная программа "Городское хозяйство" на 2015-2024 годы</t>
  </si>
  <si>
    <t>0700000000</t>
  </si>
  <si>
    <t xml:space="preserve">      Подпрограмма "Территориальное развитие (градостроительство и землеустройство)"</t>
  </si>
  <si>
    <t>0710000000</t>
  </si>
  <si>
    <t xml:space="preserve">        Подготовка, утверждение и внесение изменений в документацию по планировке территорий</t>
  </si>
  <si>
    <t>0710162070</t>
  </si>
  <si>
    <t xml:space="preserve">      Подпрограмма "Содержание и развитие коммунальной инфраструктуры"</t>
  </si>
  <si>
    <t>0720000000</t>
  </si>
  <si>
    <t>0720160150</t>
  </si>
  <si>
    <t xml:space="preserve">        Организация подготовки городского хозяйства к осенне-зимнему периоду</t>
  </si>
  <si>
    <t>07201S1440</t>
  </si>
  <si>
    <t xml:space="preserve">        Оказание государственной поддержки моногородам Удмуртской Республики</t>
  </si>
  <si>
    <t>07201S8000</t>
  </si>
  <si>
    <t xml:space="preserve">      Подпрограмма "Жилищное хозяйство"</t>
  </si>
  <si>
    <t>0730000000</t>
  </si>
  <si>
    <t xml:space="preserve">        Проведение мероприятий по замене лифтов в многоквартирных домов</t>
  </si>
  <si>
    <t>0730162080</t>
  </si>
  <si>
    <t xml:space="preserve">        Осуществление мероприятий по переселению граждан из аварийного жилищного фонда за счет средств бюджетов</t>
  </si>
  <si>
    <t>0730286020</t>
  </si>
  <si>
    <t xml:space="preserve">        Осуществление полномочий собственника жилых помещений в многоквартирных домах</t>
  </si>
  <si>
    <t>0730386010</t>
  </si>
  <si>
    <t xml:space="preserve">        Переселение граждан из аврийного жилищного фонда</t>
  </si>
  <si>
    <t>073F36748S</t>
  </si>
  <si>
    <t xml:space="preserve">      Подпрограмма "Благоустройство и охрана окружающей среды"</t>
  </si>
  <si>
    <t>0740000000</t>
  </si>
  <si>
    <t>0740160240</t>
  </si>
  <si>
    <t>0740167700</t>
  </si>
  <si>
    <t xml:space="preserve">        Организация уличного освещения</t>
  </si>
  <si>
    <t>0740167701</t>
  </si>
  <si>
    <t xml:space="preserve">      Подпрограмма "Дорожное хозяйство и транспортное обслуживание населения"</t>
  </si>
  <si>
    <t>0750000000</t>
  </si>
  <si>
    <t xml:space="preserve">        Оформление и выдача карт маршрута регулярных перевозок</t>
  </si>
  <si>
    <t>0750162530</t>
  </si>
  <si>
    <t xml:space="preserve">        Оформление, выдача свидетельств об осуществлении перевозок по маршруту регулярных перевозок</t>
  </si>
  <si>
    <t>0750162540</t>
  </si>
  <si>
    <t>0750167700</t>
  </si>
  <si>
    <t xml:space="preserve">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</si>
  <si>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07502S4650</t>
  </si>
  <si>
    <t>07502S8000</t>
  </si>
  <si>
    <t xml:space="preserve">    Муниципальная программа "Энергосбережение и повышение энергетической эффективности" на 2015-2024 годы</t>
  </si>
  <si>
    <t>0800000000</t>
  </si>
  <si>
    <t xml:space="preserve">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</si>
  <si>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0800162600</t>
  </si>
  <si>
    <t>08001S5770</t>
  </si>
  <si>
    <t xml:space="preserve">        Восстановление и устройство сетей уличного освещения</t>
  </si>
  <si>
    <t>08003S5770</t>
  </si>
  <si>
    <t xml:space="preserve">    Муниципальная программа "Муниципальное управление" на 2015-2024 годы</t>
  </si>
  <si>
    <t>0900000000</t>
  </si>
  <si>
    <t xml:space="preserve">      Подпрограмма "Административная реформа в муниципальном образовании "Город Сарапул"</t>
  </si>
  <si>
    <t>0910000000</t>
  </si>
  <si>
    <t xml:space="preserve">        Приобретение сертификата ключа ЭЦП и его регистрация в системе межведомственного электронного взаимодействия для должностного лица ОМСУ</t>
  </si>
  <si>
    <t>0910265000</t>
  </si>
  <si>
    <t xml:space="preserve">      Подпрограмма "Архивное дело"</t>
  </si>
  <si>
    <t>0920000000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</si>
  <si>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</si>
  <si>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</si>
  <si>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 xml:space="preserve">      Подпрограмма "Противодействие коррупции в муниципальном образовании "Город Сарапул"</t>
  </si>
  <si>
    <t>0940000000</t>
  </si>
  <si>
    <t xml:space="preserve">        Повышение квалификации муниципальных служащих по вопросам противодействия коррупции, а также муниципальных служащих, в должностные обязанности которые входит участие в противодействие коррупции</t>
  </si>
  <si>
    <t>0940265020</t>
  </si>
  <si>
    <t xml:space="preserve">      Подпрограмма "Развитие муниципальной службы в муниципальном образовании "Город Сарапул"</t>
  </si>
  <si>
    <t>0950000000</t>
  </si>
  <si>
    <t xml:space="preserve">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</si>
  <si>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</si>
  <si>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  Подпрограмма "Создание условий для реализации муниципальной программы"</t>
  </si>
  <si>
    <t>0960000000</t>
  </si>
  <si>
    <t xml:space="preserve">        Содержание аппарата Администрации города Сарапула</t>
  </si>
  <si>
    <t>0960160030</t>
  </si>
  <si>
    <t>0960160240</t>
  </si>
  <si>
    <t xml:space="preserve">        Обеспечение деятельности Главы города Сарапула</t>
  </si>
  <si>
    <t>0960260010</t>
  </si>
  <si>
    <t xml:space="preserve">        Проведение общегосударственных и общегородских мероприятий</t>
  </si>
  <si>
    <t>0960360110</t>
  </si>
  <si>
    <t xml:space="preserve">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</si>
  <si>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</si>
  <si>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Участие в ассоциациях и союзах муниципальных образований</t>
  </si>
  <si>
    <t>0960365060</t>
  </si>
  <si>
    <t xml:space="preserve">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</si>
  <si>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</si>
  <si>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Обеспечение работоспособности официального сайта муниципального образования "Город Сарапул" для предоставления актуальной информации о работе ОМС г. Сарапула и приема обращений граждан в электронном виде</t>
  </si>
  <si>
    <t>0960665070</t>
  </si>
  <si>
    <t xml:space="preserve">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</si>
  <si>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</si>
  <si>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    Проведение социологических исследований с целью мониторинга удовлетворенности населения деятельностью местного самоуправления города Сарапула</t>
  </si>
  <si>
    <t>0960965100</t>
  </si>
  <si>
    <t xml:space="preserve">    Муниципальная программа "Управление муниципальными финансами муниципального образования "Город Сарапул" на 2015-2024 годы</t>
  </si>
  <si>
    <t>1000000000</t>
  </si>
  <si>
    <t xml:space="preserve">      Подпрограмма "Организация бюджетного процесса в городе Сарапуле"</t>
  </si>
  <si>
    <t>1010000000</t>
  </si>
  <si>
    <t xml:space="preserve">        Организация и ведение бюджетного учета, составление бюджетной отчетности</t>
  </si>
  <si>
    <t>1010460120</t>
  </si>
  <si>
    <t>1010460240</t>
  </si>
  <si>
    <t xml:space="preserve">        Обслуживание муниципального долга</t>
  </si>
  <si>
    <t>1010660070</t>
  </si>
  <si>
    <t xml:space="preserve">        Реализация установленных полномочий (функций) Управлением финансов г. Сарапула</t>
  </si>
  <si>
    <t>1010860030</t>
  </si>
  <si>
    <t xml:space="preserve">      Подпрограмма "Повышение эффективности расходов бюджета города Сарапула"</t>
  </si>
  <si>
    <t>1020000000</t>
  </si>
  <si>
    <t xml:space="preserve">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</si>
  <si>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</si>
  <si>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Муниципальная программа "Управление муниципальным имуществом" на 2015-2024 годы</t>
  </si>
  <si>
    <t>1100000000</t>
  </si>
  <si>
    <t xml:space="preserve">      Подпрограмма "Управление муниципальным имуществом"</t>
  </si>
  <si>
    <t>1110000000</t>
  </si>
  <si>
    <t xml:space="preserve">        Проведение открытых торгов по заключению договоров аренды в отношении муниципального имущества</t>
  </si>
  <si>
    <t>1110264010</t>
  </si>
  <si>
    <t xml:space="preserve">        Приватизация муниципального имущества (за исключением земельных ресурсов)</t>
  </si>
  <si>
    <t>1110264020</t>
  </si>
  <si>
    <t xml:space="preserve">        Управление имуществом казны г. Сарапула</t>
  </si>
  <si>
    <t>1110364030</t>
  </si>
  <si>
    <t xml:space="preserve">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</si>
  <si>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</si>
  <si>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Подпрограмма "Управление земельными ресурсами"</t>
  </si>
  <si>
    <t>1120000000</t>
  </si>
  <si>
    <t xml:space="preserve">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</si>
  <si>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</si>
  <si>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Проведение работ по формированию земельных участков, на которых расположены многоквартирные дома</t>
  </si>
  <si>
    <t>1120462030</t>
  </si>
  <si>
    <t xml:space="preserve">        Проведение работ по формированию земельных участков для индивидуального жилищного строительства, в том числе подлежащих предоставлению бесплатно гражданам в соответствии с законодательством</t>
  </si>
  <si>
    <t>1120462040</t>
  </si>
  <si>
    <t xml:space="preserve">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</si>
  <si>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</si>
  <si>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 xml:space="preserve">    Муниципальная программа "Безопасность муниципального образования "Город Сарапул" на 2015-2024 годы</t>
  </si>
  <si>
    <t>1200000000</t>
  </si>
  <si>
    <t xml:space="preserve">      Подпрограмма "Безопасный город"</t>
  </si>
  <si>
    <t>1210000000</t>
  </si>
  <si>
    <t xml:space="preserve">        Создание сегментов аппаратно-программного комплекса "Безопасный город"</t>
  </si>
  <si>
    <t>1210263110</t>
  </si>
  <si>
    <t xml:space="preserve">      Подпрограмма "Профилактика правонарушений"</t>
  </si>
  <si>
    <t>1220000000</t>
  </si>
  <si>
    <t xml:space="preserve">        Оказание поддержки гражданам и их объединениям, участвующим в охране общественного порядка</t>
  </si>
  <si>
    <t>1220261790</t>
  </si>
  <si>
    <t xml:space="preserve">        Организация охраны общественного порядка на территории города Сарапула</t>
  </si>
  <si>
    <t>1220363100</t>
  </si>
  <si>
    <t xml:space="preserve">    Муниципальная программа "Формирование современной городской среды" на 2018-2024 г.г.</t>
  </si>
  <si>
    <t>1300000000</t>
  </si>
  <si>
    <t xml:space="preserve">        Реализация мероприятий в рамках формирования современной городской среды</t>
  </si>
  <si>
    <t>1300165550</t>
  </si>
  <si>
    <t>1300175550</t>
  </si>
  <si>
    <t>130F255550</t>
  </si>
  <si>
    <t xml:space="preserve">    Муниципальная программа "Профилактика терроризма" на 2020-2024 годы</t>
  </si>
  <si>
    <t>1400000000</t>
  </si>
  <si>
    <t xml:space="preserve">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</si>
  <si>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</si>
  <si>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 xml:space="preserve">    Непрограммные направления деятельности</t>
  </si>
  <si>
    <t>9900000000</t>
  </si>
  <si>
    <t xml:space="preserve">        Реализация установленных полномочий (функций) аппарата Сарапульской городской Думы</t>
  </si>
  <si>
    <t>9900060030</t>
  </si>
  <si>
    <t xml:space="preserve">        Реализация установленных полномочий (функций) депутатов представительного органа муниципального образования "Город Сарапул"</t>
  </si>
  <si>
    <t>9900060040</t>
  </si>
  <si>
    <t xml:space="preserve">        Резервный фонд Администрации города Сарапула</t>
  </si>
  <si>
    <t>9900060080</t>
  </si>
  <si>
    <t xml:space="preserve">        Формирование резерва, связанного с особенностями исполнения бюджета</t>
  </si>
  <si>
    <t>9900060190</t>
  </si>
  <si>
    <t>9900060240</t>
  </si>
  <si>
    <t xml:space="preserve">        Выполнение публичных обязательств по выплате материальной помощи Почетным гражданам города</t>
  </si>
  <si>
    <t>9900061740</t>
  </si>
  <si>
    <t xml:space="preserve">        Выполнение мероприятий реестра наказов избирателей г. Сарапула</t>
  </si>
  <si>
    <t>9900062800</t>
  </si>
  <si>
    <t xml:space="preserve">        Осуществление функций заказчика по строительству, реконструкции и капитальному ремонту</t>
  </si>
  <si>
    <t>9900066020</t>
  </si>
  <si>
    <t xml:space="preserve">        Исполнение судебных актов, предусматривающих обращение взыскания на средства бюджета муниципального образования</t>
  </si>
  <si>
    <t>9900066040</t>
  </si>
  <si>
    <t xml:space="preserve">        Расходы на оплату судебных издержек; выплаты, связанные с исполнением судебных актов, предусматривающих обращение взыскания на средства бюджета города Сарапула, и мировых соглашений</t>
  </si>
  <si>
    <t>9900066050</t>
  </si>
  <si>
    <t xml:space="preserve">        Реализация проектов инициативного бюджетирования на территории города Сарапула</t>
  </si>
  <si>
    <t xml:space="preserve">        Осуществление демонтажных работ по объектам муниципальной собственности, в том числе аварийным</t>
  </si>
  <si>
    <t>9900066140</t>
  </si>
  <si>
    <t>9900068810</t>
  </si>
  <si>
    <t>ВСЕГО РАСХОДОВ:</t>
  </si>
  <si>
    <t xml:space="preserve">        Благустройство территории общественного кладбища</t>
  </si>
  <si>
    <t>0740162420</t>
  </si>
  <si>
    <t>Исполнение бюджета города Сарапула по программам</t>
  </si>
  <si>
    <t>за период с 01.01.2021г. по 31.03.2021г. (средств МБ)</t>
  </si>
  <si>
    <t>Целевая статья</t>
  </si>
  <si>
    <t>Уточненная роспись</t>
  </si>
  <si>
    <t>за период с 01.01.2021г. по 31.03.2021г. (средства УР)</t>
  </si>
  <si>
    <t xml:space="preserve">Целевая статья </t>
  </si>
  <si>
    <t/>
  </si>
  <si>
    <t xml:space="preserve">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</si>
  <si>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</si>
  <si>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 xml:space="preserve">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</si>
  <si>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</si>
  <si>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 xml:space="preserve">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</si>
  <si>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</si>
  <si>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>0110307120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</si>
  <si>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</si>
  <si>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</si>
  <si>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0120606960</t>
  </si>
  <si>
    <t>0120623040</t>
  </si>
  <si>
    <t xml:space="preserve">        Создание виртуальных концертных залов</t>
  </si>
  <si>
    <t>013A354530</t>
  </si>
  <si>
    <t xml:space="preserve">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</si>
  <si>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</si>
  <si>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    Расходы на дополнительное профессиональное образование по профилю педагогической деятельности</t>
  </si>
  <si>
    <t>0150601820</t>
  </si>
  <si>
    <t xml:space="preserve">        Организация отдыха, оздоровления и занятости детей, подростков и молодежи в каникулярное время</t>
  </si>
  <si>
    <t>0220105230</t>
  </si>
  <si>
    <t xml:space="preserve">        Организация учета (регистрации) многодетных семей</t>
  </si>
  <si>
    <t>0410107560</t>
  </si>
  <si>
    <t xml:space="preserve">        Материальное обеспечение приемной семьи</t>
  </si>
  <si>
    <t>0410204250</t>
  </si>
  <si>
    <t xml:space="preserve">        Выплата денежных средств семьям опекунов (попечителей) на содержание подопечных детей</t>
  </si>
  <si>
    <t>0410204260</t>
  </si>
  <si>
    <t xml:space="preserve">        Выплата денежных средств на содержание усыновленных (удочеренных) детей</t>
  </si>
  <si>
    <t>0410206330</t>
  </si>
  <si>
    <t xml:space="preserve">        Выявление, учет, устройство и защита прав и интересов несовершеннолетних детей, оставшихся без попечения родителей</t>
  </si>
  <si>
    <t>0410304420</t>
  </si>
  <si>
    <t xml:space="preserve">        Организация социальной поддержки детей-сирот и детей, оставшихся без попечения родителей</t>
  </si>
  <si>
    <t>0410404410</t>
  </si>
  <si>
    <t xml:space="preserve">        Оплата обучения на подготовительных отделениях образовательных организаций высшего образования</t>
  </si>
  <si>
    <t>0410602160</t>
  </si>
  <si>
    <t xml:space="preserve">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</si>
  <si>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</si>
  <si>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</si>
  <si>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</si>
  <si>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 xml:space="preserve">        Предоставление мер социальной поддержки многодетным семьям (компенсация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организаций)</t>
  </si>
  <si>
    <t>041P104342</t>
  </si>
  <si>
    <t xml:space="preserve">        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</si>
  <si>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</si>
  <si>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 xml:space="preserve">       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</si>
  <si>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041P104460</t>
  </si>
  <si>
    <t xml:space="preserve">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</si>
  <si>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</si>
  <si>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</si>
  <si>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</si>
  <si>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>0720101440</t>
  </si>
  <si>
    <t>0720108000</t>
  </si>
  <si>
    <t xml:space="preserve">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</si>
  <si>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</si>
  <si>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  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</si>
  <si>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073F367483</t>
  </si>
  <si>
    <t xml:space="preserve">        Расходы на переселение граждан из аварийного жилищного фонда, осуществляемые за счет средств бюджетов субъектов Российской Федерации</t>
  </si>
  <si>
    <t>073F367484</t>
  </si>
  <si>
    <t xml:space="preserve">        Организация отлова и содержания безнадзорных животных (выполнение переданных полномочий)</t>
  </si>
  <si>
    <t>0740105400</t>
  </si>
  <si>
    <t>0750204650</t>
  </si>
  <si>
    <t>0750108000</t>
  </si>
  <si>
    <t xml:space="preserve">        Оказание государственной поддержки моногородам Удмуртской Республики за счет средств некоммерческой организации "Фонд развития моногородов"</t>
  </si>
  <si>
    <t>0750208200</t>
  </si>
  <si>
    <t xml:space="preserve">        Реализация энергоэффективных технологических мероприятий в организациях, финансируемых за счет средств бюджетов муниципальных образований в Удмуртской Республике</t>
  </si>
  <si>
    <t>0800105770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</si>
  <si>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</si>
  <si>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</si>
  <si>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  Создание и организация деятельности административной комиссии</t>
  </si>
  <si>
    <t>0960404510</t>
  </si>
  <si>
    <t>Исполнение бюджета  города Сарапула по программам</t>
  </si>
  <si>
    <t>за период с 01.01.2021г. по 31.03.2021г. (средства ФБ)</t>
  </si>
  <si>
    <t xml:space="preserve">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</si>
  <si>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</si>
  <si>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 xml:space="preserve">        Выплата единовременного пособия при всех формах устройства детей, лишенных родительского попечения, в семью</t>
  </si>
  <si>
    <t>0410252600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</si>
  <si>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</si>
  <si>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075R153930</t>
  </si>
  <si>
    <t xml:space="preserve">      Подпрограмма "Создание условий для государственной регистрации актов гражданского состояния"</t>
  </si>
  <si>
    <t>0930000000</t>
  </si>
  <si>
    <t xml:space="preserve">        Выполнение функций по государственной регистрации актов гражданского состояния</t>
  </si>
  <si>
    <t>0930159300</t>
  </si>
  <si>
    <t xml:space="preserve">  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</si>
  <si>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130F254240</t>
  </si>
  <si>
    <t xml:space="preserve">        Составление (изменение) списков кандидатов в присяжные заседатели федеральных судов общей юрисдикции в Российской Федерации</t>
  </si>
  <si>
    <t>9900051200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</si>
</sst>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0"/>
      <color rgb="FF000000"/>
      <name val="Arial Cyr"/>
      <charset val="204"/>
    </font>
    <font>
      <i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86">
    <xf numFmtId="0" fontId="0" fillId="0" borderId="0" xfId="0"/>
    <xf numFmtId="0" fontId="9" fillId="5" borderId="1" xfId="2" applyNumberFormat="1" applyFont="1" applyFill="1" applyProtection="1"/>
    <xf numFmtId="0" fontId="11" fillId="5" borderId="2" xfId="7" applyNumberFormat="1" applyFont="1" applyFill="1" applyProtection="1">
      <alignment vertical="top" wrapText="1"/>
    </xf>
    <xf numFmtId="1" fontId="11" fillId="5" borderId="2" xfId="8" applyNumberFormat="1" applyFont="1" applyFill="1" applyProtection="1">
      <alignment horizontal="center" vertical="top" shrinkToFit="1"/>
    </xf>
    <xf numFmtId="4" fontId="11" fillId="5" borderId="2" xfId="9" applyNumberFormat="1" applyFont="1" applyFill="1" applyProtection="1">
      <alignment horizontal="right" vertical="top" shrinkToFit="1"/>
    </xf>
    <xf numFmtId="0" fontId="9" fillId="5" borderId="2" xfId="7" applyNumberFormat="1" applyFont="1" applyFill="1" applyProtection="1">
      <alignment vertical="top" wrapText="1"/>
    </xf>
    <xf numFmtId="1" fontId="9" fillId="5" borderId="2" xfId="8" applyNumberFormat="1" applyFont="1" applyFill="1" applyProtection="1">
      <alignment horizontal="center" vertical="top" shrinkToFit="1"/>
    </xf>
    <xf numFmtId="4" fontId="9" fillId="5" borderId="2" xfId="9" applyNumberFormat="1" applyFont="1" applyFill="1" applyProtection="1">
      <alignment horizontal="right" vertical="top" shrinkToFit="1"/>
    </xf>
    <xf numFmtId="4" fontId="8" fillId="5" borderId="3" xfId="0" applyNumberFormat="1" applyFont="1" applyFill="1" applyBorder="1" applyAlignment="1" applyProtection="1">
      <alignment horizontal="right" vertical="top"/>
      <protection locked="0"/>
    </xf>
    <xf numFmtId="0" fontId="12" fillId="5" borderId="2" xfId="7" applyNumberFormat="1" applyFont="1" applyFill="1" applyProtection="1">
      <alignment vertical="top" wrapText="1"/>
    </xf>
    <xf numFmtId="1" fontId="12" fillId="5" borderId="2" xfId="8" applyNumberFormat="1" applyFont="1" applyFill="1" applyAlignment="1" applyProtection="1">
      <alignment horizontal="center" shrinkToFit="1"/>
    </xf>
    <xf numFmtId="1" fontId="12" fillId="5" borderId="2" xfId="8" applyNumberFormat="1" applyFont="1" applyFill="1" applyProtection="1">
      <alignment horizontal="center" vertical="top" shrinkToFit="1"/>
    </xf>
    <xf numFmtId="4" fontId="12" fillId="5" borderId="2" xfId="9" applyNumberFormat="1" applyFont="1" applyFill="1" applyProtection="1">
      <alignment horizontal="right" vertical="top" shrinkToFit="1"/>
    </xf>
    <xf numFmtId="4" fontId="12" fillId="5" borderId="5" xfId="9" applyNumberFormat="1" applyFont="1" applyFill="1" applyBorder="1" applyProtection="1">
      <alignment horizontal="right" vertical="top" shrinkToFit="1"/>
    </xf>
    <xf numFmtId="4" fontId="9" fillId="5" borderId="4" xfId="9" applyNumberFormat="1" applyFont="1" applyFill="1" applyBorder="1" applyProtection="1">
      <alignment horizontal="right" vertical="top" shrinkToFit="1"/>
    </xf>
    <xf numFmtId="4" fontId="7" fillId="5" borderId="3" xfId="0" applyNumberFormat="1" applyFont="1" applyFill="1" applyBorder="1" applyProtection="1">
      <protection locked="0"/>
    </xf>
    <xf numFmtId="0" fontId="13" fillId="5" borderId="2" xfId="7" applyNumberFormat="1" applyFont="1" applyFill="1" applyProtection="1">
      <alignment vertical="top" wrapText="1"/>
    </xf>
    <xf numFmtId="1" fontId="13" fillId="5" borderId="2" xfId="8" applyNumberFormat="1" applyFont="1" applyFill="1" applyProtection="1">
      <alignment horizontal="center" vertical="top" shrinkToFit="1"/>
    </xf>
    <xf numFmtId="4" fontId="13" fillId="5" borderId="2" xfId="9" applyNumberFormat="1" applyFont="1" applyFill="1" applyProtection="1">
      <alignment horizontal="right" vertical="top" shrinkToFit="1"/>
    </xf>
    <xf numFmtId="0" fontId="0" fillId="5" borderId="0" xfId="0" applyFill="1"/>
    <xf numFmtId="4" fontId="14" fillId="5" borderId="3" xfId="0" applyNumberFormat="1" applyFont="1" applyFill="1" applyBorder="1"/>
    <xf numFmtId="0" fontId="9" fillId="5" borderId="2" xfId="11" applyNumberFormat="1" applyFont="1" applyFill="1" applyProtection="1">
      <alignment horizontal="left"/>
    </xf>
    <xf numFmtId="0" fontId="9" fillId="5" borderId="2" xfId="11" applyFont="1" applyFill="1">
      <alignment horizontal="left"/>
    </xf>
    <xf numFmtId="0" fontId="11" fillId="5" borderId="3" xfId="11" applyNumberFormat="1" applyFont="1" applyFill="1" applyBorder="1" applyProtection="1">
      <alignment horizontal="left"/>
    </xf>
    <xf numFmtId="0" fontId="11" fillId="5" borderId="3" xfId="11" applyFont="1" applyFill="1" applyBorder="1">
      <alignment horizontal="left"/>
    </xf>
    <xf numFmtId="0" fontId="9" fillId="5" borderId="1" xfId="1" applyNumberFormat="1" applyFont="1" applyFill="1" applyProtection="1">
      <alignment wrapText="1"/>
    </xf>
    <xf numFmtId="0" fontId="9" fillId="5" borderId="1" xfId="1" applyFont="1" applyFill="1">
      <alignment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5" applyNumberFormat="1" applyFont="1" applyFill="1" applyProtection="1">
      <alignment horizontal="right"/>
    </xf>
    <xf numFmtId="0" fontId="9" fillId="5" borderId="1" xfId="5" applyFont="1" applyFill="1">
      <alignment horizontal="right"/>
    </xf>
    <xf numFmtId="0" fontId="9" fillId="5" borderId="2" xfId="6" applyNumberFormat="1" applyFont="1" applyFill="1" applyProtection="1">
      <alignment horizontal="center" vertical="center" wrapText="1"/>
    </xf>
    <xf numFmtId="0" fontId="9" fillId="5" borderId="2" xfId="6" applyFont="1" applyFill="1">
      <alignment horizontal="center" vertical="center" wrapText="1"/>
    </xf>
    <xf numFmtId="0" fontId="9" fillId="5" borderId="4" xfId="6" applyFont="1" applyFill="1" applyBorder="1">
      <alignment horizontal="center" vertical="center" wrapText="1"/>
    </xf>
    <xf numFmtId="0" fontId="1" fillId="5" borderId="1" xfId="1" applyNumberFormat="1" applyFont="1" applyFill="1" applyProtection="1">
      <alignment wrapText="1"/>
    </xf>
    <xf numFmtId="0" fontId="1" fillId="5" borderId="1" xfId="1" applyFont="1" applyFill="1">
      <alignment wrapText="1"/>
    </xf>
    <xf numFmtId="0" fontId="1" fillId="5" borderId="1" xfId="1" applyNumberFormat="1" applyFont="1" applyFill="1" applyProtection="1">
      <alignment wrapText="1"/>
    </xf>
    <xf numFmtId="0" fontId="1" fillId="5" borderId="1" xfId="2" applyNumberFormat="1" applyFont="1" applyFill="1" applyProtection="1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6" applyNumberFormat="1" applyFont="1" applyFill="1" applyProtection="1">
      <alignment horizontal="center" vertical="center" wrapText="1"/>
    </xf>
    <xf numFmtId="0" fontId="1" fillId="5" borderId="2" xfId="6" applyNumberFormat="1" applyFon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ont="1" applyFill="1">
      <alignment horizontal="center" vertical="center" wrapText="1"/>
    </xf>
    <xf numFmtId="0" fontId="1" fillId="5" borderId="2" xfId="6" applyFill="1">
      <alignment horizontal="center" vertical="center" wrapText="1"/>
    </xf>
    <xf numFmtId="0" fontId="15" fillId="5" borderId="2" xfId="7" applyNumberFormat="1" applyFont="1" applyFill="1" applyProtection="1">
      <alignment vertical="top" wrapText="1"/>
    </xf>
    <xf numFmtId="1" fontId="15" fillId="5" borderId="2" xfId="8" applyNumberFormat="1" applyFont="1" applyFill="1" applyProtection="1">
      <alignment horizontal="center" vertical="top" shrinkToFit="1"/>
    </xf>
    <xf numFmtId="4" fontId="15" fillId="5" borderId="2" xfId="9" applyNumberFormat="1" applyFont="1" applyFill="1" applyProtection="1">
      <alignment horizontal="right" vertical="top" shrinkToFit="1"/>
    </xf>
    <xf numFmtId="4" fontId="3" fillId="5" borderId="2" xfId="9" applyNumberFormat="1" applyFill="1" applyProtection="1">
      <alignment horizontal="right" vertical="top" shrinkToFit="1"/>
    </xf>
    <xf numFmtId="0" fontId="16" fillId="5" borderId="2" xfId="7" applyNumberFormat="1" applyFont="1" applyFill="1" applyProtection="1">
      <alignment vertical="top" wrapText="1"/>
    </xf>
    <xf numFmtId="1" fontId="16" fillId="5" borderId="2" xfId="8" applyNumberFormat="1" applyFont="1" applyFill="1" applyProtection="1">
      <alignment horizontal="center" vertical="top" shrinkToFit="1"/>
    </xf>
    <xf numFmtId="4" fontId="16" fillId="5" borderId="2" xfId="9" applyNumberFormat="1" applyFont="1" applyFill="1" applyProtection="1">
      <alignment horizontal="right" vertical="top" shrinkToFit="1"/>
    </xf>
    <xf numFmtId="0" fontId="1" fillId="5" borderId="2" xfId="7" applyNumberFormat="1" applyFont="1" applyFill="1" applyProtection="1">
      <alignment vertical="top" wrapText="1"/>
    </xf>
    <xf numFmtId="1" fontId="1" fillId="5" borderId="2" xfId="8" applyNumberFormat="1" applyFont="1" applyFill="1" applyProtection="1">
      <alignment horizontal="center" vertical="top" shrinkToFit="1"/>
    </xf>
    <xf numFmtId="4" fontId="1" fillId="5" borderId="2" xfId="9" applyNumberFormat="1" applyFont="1" applyFill="1" applyProtection="1">
      <alignment horizontal="right" vertical="top" shrinkToFit="1"/>
    </xf>
    <xf numFmtId="0" fontId="1" fillId="5" borderId="2" xfId="11" applyNumberFormat="1" applyFont="1" applyFill="1" applyProtection="1">
      <alignment horizontal="left"/>
    </xf>
    <xf numFmtId="0" fontId="1" fillId="5" borderId="2" xfId="11" applyFont="1" applyFill="1">
      <alignment horizontal="left"/>
    </xf>
    <xf numFmtId="4" fontId="1" fillId="5" borderId="2" xfId="12" applyNumberFormat="1" applyFont="1" applyFill="1" applyProtection="1">
      <alignment horizontal="right" vertical="top" shrinkToFit="1"/>
    </xf>
    <xf numFmtId="4" fontId="3" fillId="5" borderId="2" xfId="12" applyNumberFormat="1" applyFill="1" applyProtection="1">
      <alignment horizontal="right" vertical="top" shrinkToFit="1"/>
    </xf>
    <xf numFmtId="0" fontId="0" fillId="5" borderId="0" xfId="0" applyFont="1" applyFill="1" applyProtection="1">
      <protection locked="0"/>
    </xf>
    <xf numFmtId="4" fontId="0" fillId="5" borderId="0" xfId="0" applyNumberFormat="1" applyFont="1" applyFill="1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4" fontId="3" fillId="2" borderId="2" xfId="9" applyNumberFormat="1" applyProtection="1">
      <alignment horizontal="right" vertical="top" shrinkToFit="1"/>
    </xf>
    <xf numFmtId="0" fontId="15" fillId="5" borderId="2" xfId="11" applyNumberFormat="1" applyFont="1" applyFill="1" applyProtection="1">
      <alignment horizontal="left"/>
    </xf>
    <xf numFmtId="0" fontId="15" fillId="5" borderId="2" xfId="11" applyFont="1" applyFill="1">
      <alignment horizontal="left"/>
    </xf>
    <xf numFmtId="4" fontId="15" fillId="5" borderId="2" xfId="12" applyNumberFormat="1" applyFont="1" applyFill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9"/>
  <sheetViews>
    <sheetView topLeftCell="A154" workbookViewId="0">
      <selection activeCell="C193" sqref="C193"/>
    </sheetView>
  </sheetViews>
  <sheetFormatPr defaultRowHeight="15" x14ac:dyDescent="0.25"/>
  <cols>
    <col min="1" max="1" width="63.140625" style="19" customWidth="1"/>
    <col min="2" max="2" width="14.28515625" style="19" customWidth="1"/>
    <col min="3" max="3" width="16.140625" style="19" customWidth="1"/>
    <col min="4" max="4" width="15.140625" style="19" customWidth="1"/>
  </cols>
  <sheetData>
    <row r="2" spans="1:4" x14ac:dyDescent="0.25">
      <c r="A2" s="25"/>
      <c r="B2" s="26"/>
      <c r="C2" s="26"/>
      <c r="D2" s="1"/>
    </row>
    <row r="3" spans="1:4" ht="15.75" x14ac:dyDescent="0.25">
      <c r="A3" s="27" t="s">
        <v>322</v>
      </c>
      <c r="B3" s="28"/>
      <c r="C3" s="28"/>
      <c r="D3" s="28"/>
    </row>
    <row r="4" spans="1:4" ht="15.75" x14ac:dyDescent="0.25">
      <c r="A4" s="29" t="s">
        <v>323</v>
      </c>
      <c r="B4" s="30"/>
      <c r="C4" s="30"/>
      <c r="D4" s="30"/>
    </row>
    <row r="5" spans="1:4" x14ac:dyDescent="0.25">
      <c r="A5" s="31" t="s">
        <v>0</v>
      </c>
      <c r="B5" s="32"/>
      <c r="C5" s="32"/>
      <c r="D5" s="32"/>
    </row>
    <row r="6" spans="1:4" x14ac:dyDescent="0.25">
      <c r="A6" s="33" t="s">
        <v>1</v>
      </c>
      <c r="B6" s="33" t="s">
        <v>324</v>
      </c>
      <c r="C6" s="33" t="s">
        <v>325</v>
      </c>
      <c r="D6" s="33" t="s">
        <v>2</v>
      </c>
    </row>
    <row r="7" spans="1:4" x14ac:dyDescent="0.25">
      <c r="A7" s="34"/>
      <c r="B7" s="34"/>
      <c r="C7" s="35"/>
      <c r="D7" s="35"/>
    </row>
    <row r="8" spans="1:4" ht="25.5" x14ac:dyDescent="0.25">
      <c r="A8" s="2" t="s">
        <v>3</v>
      </c>
      <c r="B8" s="3" t="s">
        <v>4</v>
      </c>
      <c r="C8" s="8">
        <f>C9+C16+C24+C30+C34</f>
        <v>263489921</v>
      </c>
      <c r="D8" s="8">
        <f t="shared" ref="D8" si="0">D9+D16+D24+D30+D34</f>
        <v>81205977.260000005</v>
      </c>
    </row>
    <row r="9" spans="1:4" x14ac:dyDescent="0.25">
      <c r="A9" s="9" t="s">
        <v>5</v>
      </c>
      <c r="B9" s="10" t="s">
        <v>6</v>
      </c>
      <c r="C9" s="13">
        <v>93754500.810000002</v>
      </c>
      <c r="D9" s="13">
        <v>26645206.629999999</v>
      </c>
    </row>
    <row r="10" spans="1:4" x14ac:dyDescent="0.25">
      <c r="A10" s="5" t="s">
        <v>7</v>
      </c>
      <c r="B10" s="6" t="s">
        <v>8</v>
      </c>
      <c r="C10" s="7">
        <v>1897994</v>
      </c>
      <c r="D10" s="7">
        <v>1860507</v>
      </c>
    </row>
    <row r="11" spans="1:4" ht="38.25" x14ac:dyDescent="0.25">
      <c r="A11" s="5" t="s">
        <v>9</v>
      </c>
      <c r="B11" s="6" t="s">
        <v>10</v>
      </c>
      <c r="C11" s="7">
        <v>54746469.810000002</v>
      </c>
      <c r="D11" s="7">
        <v>19116372.370000001</v>
      </c>
    </row>
    <row r="12" spans="1:4" ht="63.75" x14ac:dyDescent="0.25">
      <c r="A12" s="5" t="s">
        <v>11</v>
      </c>
      <c r="B12" s="6" t="s">
        <v>12</v>
      </c>
      <c r="C12" s="7">
        <v>1737</v>
      </c>
      <c r="D12" s="7">
        <v>0</v>
      </c>
    </row>
    <row r="13" spans="1:4" ht="38.25" x14ac:dyDescent="0.25">
      <c r="A13" s="5" t="s">
        <v>9</v>
      </c>
      <c r="B13" s="6" t="s">
        <v>13</v>
      </c>
      <c r="C13" s="7">
        <v>36773600</v>
      </c>
      <c r="D13" s="7">
        <v>5668327.2599999998</v>
      </c>
    </row>
    <row r="14" spans="1:4" ht="25.5" x14ac:dyDescent="0.25">
      <c r="A14" s="5" t="s">
        <v>14</v>
      </c>
      <c r="B14" s="6" t="s">
        <v>15</v>
      </c>
      <c r="C14" s="7">
        <v>332700</v>
      </c>
      <c r="D14" s="7">
        <v>0</v>
      </c>
    </row>
    <row r="15" spans="1:4" x14ac:dyDescent="0.25">
      <c r="A15" s="5" t="s">
        <v>16</v>
      </c>
      <c r="B15" s="6" t="s">
        <v>17</v>
      </c>
      <c r="C15" s="7">
        <v>2000</v>
      </c>
      <c r="D15" s="7">
        <v>0</v>
      </c>
    </row>
    <row r="16" spans="1:4" x14ac:dyDescent="0.25">
      <c r="A16" s="9" t="s">
        <v>18</v>
      </c>
      <c r="B16" s="11" t="s">
        <v>19</v>
      </c>
      <c r="C16" s="12">
        <f>C17+C18+C19+C20+C21+C22+C23</f>
        <v>50837417.409999996</v>
      </c>
      <c r="D16" s="12">
        <f t="shared" ref="D16" si="1">D17+D18+D19+D20+D21+D22+D23</f>
        <v>24484611.600000001</v>
      </c>
    </row>
    <row r="17" spans="1:4" x14ac:dyDescent="0.25">
      <c r="A17" s="5" t="s">
        <v>7</v>
      </c>
      <c r="B17" s="6" t="s">
        <v>20</v>
      </c>
      <c r="C17" s="7">
        <v>1615391</v>
      </c>
      <c r="D17" s="7">
        <v>1524021</v>
      </c>
    </row>
    <row r="18" spans="1:4" ht="38.25" x14ac:dyDescent="0.25">
      <c r="A18" s="5" t="s">
        <v>9</v>
      </c>
      <c r="B18" s="6" t="s">
        <v>21</v>
      </c>
      <c r="C18" s="7">
        <v>40688538.289999999</v>
      </c>
      <c r="D18" s="7">
        <v>21839418.600000001</v>
      </c>
    </row>
    <row r="19" spans="1:4" ht="51" x14ac:dyDescent="0.25">
      <c r="A19" s="5" t="s">
        <v>22</v>
      </c>
      <c r="B19" s="6" t="s">
        <v>23</v>
      </c>
      <c r="C19" s="7">
        <v>7628730.1200000001</v>
      </c>
      <c r="D19" s="7">
        <v>1121172</v>
      </c>
    </row>
    <row r="20" spans="1:4" ht="38.25" x14ac:dyDescent="0.25">
      <c r="A20" s="5" t="s">
        <v>24</v>
      </c>
      <c r="B20" s="6" t="s">
        <v>25</v>
      </c>
      <c r="C20" s="7">
        <v>282959</v>
      </c>
      <c r="D20" s="7">
        <v>0</v>
      </c>
    </row>
    <row r="21" spans="1:4" ht="38.25" x14ac:dyDescent="0.25">
      <c r="A21" s="5" t="s">
        <v>24</v>
      </c>
      <c r="B21" s="6" t="s">
        <v>26</v>
      </c>
      <c r="C21" s="7">
        <v>369799</v>
      </c>
      <c r="D21" s="7">
        <v>0</v>
      </c>
    </row>
    <row r="22" spans="1:4" ht="63.75" x14ac:dyDescent="0.25">
      <c r="A22" s="5" t="s">
        <v>27</v>
      </c>
      <c r="B22" s="6" t="s">
        <v>28</v>
      </c>
      <c r="C22" s="7">
        <v>36200</v>
      </c>
      <c r="D22" s="7">
        <v>0</v>
      </c>
    </row>
    <row r="23" spans="1:4" ht="25.5" x14ac:dyDescent="0.25">
      <c r="A23" s="5" t="s">
        <v>14</v>
      </c>
      <c r="B23" s="6" t="s">
        <v>29</v>
      </c>
      <c r="C23" s="7">
        <v>215800</v>
      </c>
      <c r="D23" s="7">
        <v>0</v>
      </c>
    </row>
    <row r="24" spans="1:4" x14ac:dyDescent="0.25">
      <c r="A24" s="9" t="s">
        <v>30</v>
      </c>
      <c r="B24" s="11" t="s">
        <v>31</v>
      </c>
      <c r="C24" s="12">
        <v>95810456</v>
      </c>
      <c r="D24" s="12">
        <v>23154353</v>
      </c>
    </row>
    <row r="25" spans="1:4" x14ac:dyDescent="0.25">
      <c r="A25" s="5" t="s">
        <v>7</v>
      </c>
      <c r="B25" s="6" t="s">
        <v>32</v>
      </c>
      <c r="C25" s="7">
        <v>512356</v>
      </c>
      <c r="D25" s="7">
        <v>512353</v>
      </c>
    </row>
    <row r="26" spans="1:4" x14ac:dyDescent="0.25">
      <c r="A26" s="5" t="s">
        <v>33</v>
      </c>
      <c r="B26" s="6" t="s">
        <v>34</v>
      </c>
      <c r="C26" s="7">
        <v>70000</v>
      </c>
      <c r="D26" s="7">
        <v>0</v>
      </c>
    </row>
    <row r="27" spans="1:4" ht="38.25" x14ac:dyDescent="0.25">
      <c r="A27" s="5" t="s">
        <v>9</v>
      </c>
      <c r="B27" s="6" t="s">
        <v>35</v>
      </c>
      <c r="C27" s="7">
        <v>84216600</v>
      </c>
      <c r="D27" s="7">
        <v>19812000</v>
      </c>
    </row>
    <row r="28" spans="1:4" ht="25.5" x14ac:dyDescent="0.25">
      <c r="A28" s="5" t="s">
        <v>14</v>
      </c>
      <c r="B28" s="6" t="s">
        <v>36</v>
      </c>
      <c r="C28" s="7">
        <v>11500</v>
      </c>
      <c r="D28" s="7">
        <v>0</v>
      </c>
    </row>
    <row r="29" spans="1:4" ht="25.5" x14ac:dyDescent="0.25">
      <c r="A29" s="5" t="s">
        <v>37</v>
      </c>
      <c r="B29" s="6" t="s">
        <v>38</v>
      </c>
      <c r="C29" s="7">
        <v>11000000</v>
      </c>
      <c r="D29" s="7">
        <v>2830000</v>
      </c>
    </row>
    <row r="30" spans="1:4" x14ac:dyDescent="0.25">
      <c r="A30" s="9" t="s">
        <v>39</v>
      </c>
      <c r="B30" s="11" t="s">
        <v>40</v>
      </c>
      <c r="C30" s="12">
        <v>10606639</v>
      </c>
      <c r="D30" s="12">
        <v>3364139</v>
      </c>
    </row>
    <row r="31" spans="1:4" x14ac:dyDescent="0.25">
      <c r="A31" s="5" t="s">
        <v>7</v>
      </c>
      <c r="B31" s="6" t="s">
        <v>41</v>
      </c>
      <c r="C31" s="7">
        <v>23139</v>
      </c>
      <c r="D31" s="7">
        <v>23139</v>
      </c>
    </row>
    <row r="32" spans="1:4" ht="38.25" x14ac:dyDescent="0.25">
      <c r="A32" s="5" t="s">
        <v>9</v>
      </c>
      <c r="B32" s="6" t="s">
        <v>42</v>
      </c>
      <c r="C32" s="7">
        <v>10392500</v>
      </c>
      <c r="D32" s="7">
        <v>3341000</v>
      </c>
    </row>
    <row r="33" spans="1:4" ht="25.5" x14ac:dyDescent="0.25">
      <c r="A33" s="5" t="s">
        <v>43</v>
      </c>
      <c r="B33" s="6" t="s">
        <v>44</v>
      </c>
      <c r="C33" s="7">
        <v>191000</v>
      </c>
      <c r="D33" s="7">
        <v>0</v>
      </c>
    </row>
    <row r="34" spans="1:4" x14ac:dyDescent="0.25">
      <c r="A34" s="9" t="s">
        <v>45</v>
      </c>
      <c r="B34" s="11" t="s">
        <v>46</v>
      </c>
      <c r="C34" s="12">
        <v>12480907.779999999</v>
      </c>
      <c r="D34" s="12">
        <v>3557667.03</v>
      </c>
    </row>
    <row r="35" spans="1:4" x14ac:dyDescent="0.25">
      <c r="A35" s="5" t="s">
        <v>47</v>
      </c>
      <c r="B35" s="6" t="s">
        <v>48</v>
      </c>
      <c r="C35" s="7">
        <v>4505500</v>
      </c>
      <c r="D35" s="7">
        <v>1228765.1499999999</v>
      </c>
    </row>
    <row r="36" spans="1:4" x14ac:dyDescent="0.25">
      <c r="A36" s="5" t="s">
        <v>7</v>
      </c>
      <c r="B36" s="6" t="s">
        <v>49</v>
      </c>
      <c r="C36" s="7">
        <v>17348</v>
      </c>
      <c r="D36" s="7">
        <v>17348</v>
      </c>
    </row>
    <row r="37" spans="1:4" ht="25.5" x14ac:dyDescent="0.25">
      <c r="A37" s="5" t="s">
        <v>50</v>
      </c>
      <c r="B37" s="6" t="s">
        <v>51</v>
      </c>
      <c r="C37" s="7">
        <v>160766.78</v>
      </c>
      <c r="D37" s="7">
        <v>156460.88</v>
      </c>
    </row>
    <row r="38" spans="1:4" x14ac:dyDescent="0.25">
      <c r="A38" s="5" t="s">
        <v>7</v>
      </c>
      <c r="B38" s="6" t="s">
        <v>52</v>
      </c>
      <c r="C38" s="7">
        <v>6093</v>
      </c>
      <c r="D38" s="7">
        <v>6093</v>
      </c>
    </row>
    <row r="39" spans="1:4" ht="38.25" x14ac:dyDescent="0.25">
      <c r="A39" s="5" t="s">
        <v>9</v>
      </c>
      <c r="B39" s="6" t="s">
        <v>53</v>
      </c>
      <c r="C39" s="7">
        <v>5681200</v>
      </c>
      <c r="D39" s="7">
        <v>1434000</v>
      </c>
    </row>
    <row r="40" spans="1:4" ht="38.25" x14ac:dyDescent="0.25">
      <c r="A40" s="5" t="s">
        <v>9</v>
      </c>
      <c r="B40" s="6" t="s">
        <v>54</v>
      </c>
      <c r="C40" s="7">
        <v>2110000</v>
      </c>
      <c r="D40" s="7">
        <v>715000</v>
      </c>
    </row>
    <row r="41" spans="1:4" ht="25.5" x14ac:dyDescent="0.25">
      <c r="A41" s="2" t="s">
        <v>55</v>
      </c>
      <c r="B41" s="3" t="s">
        <v>56</v>
      </c>
      <c r="C41" s="4">
        <v>39661007</v>
      </c>
      <c r="D41" s="4">
        <v>12341607</v>
      </c>
    </row>
    <row r="42" spans="1:4" ht="25.5" x14ac:dyDescent="0.25">
      <c r="A42" s="9" t="s">
        <v>57</v>
      </c>
      <c r="B42" s="11" t="s">
        <v>58</v>
      </c>
      <c r="C42" s="12">
        <v>1096000</v>
      </c>
      <c r="D42" s="12">
        <v>615000</v>
      </c>
    </row>
    <row r="43" spans="1:4" x14ac:dyDescent="0.25">
      <c r="A43" s="5" t="s">
        <v>59</v>
      </c>
      <c r="B43" s="6" t="s">
        <v>60</v>
      </c>
      <c r="C43" s="7">
        <v>300000</v>
      </c>
      <c r="D43" s="7">
        <v>300000</v>
      </c>
    </row>
    <row r="44" spans="1:4" x14ac:dyDescent="0.25">
      <c r="A44" s="5" t="s">
        <v>61</v>
      </c>
      <c r="B44" s="6" t="s">
        <v>62</v>
      </c>
      <c r="C44" s="7">
        <v>320000</v>
      </c>
      <c r="D44" s="7">
        <v>0</v>
      </c>
    </row>
    <row r="45" spans="1:4" ht="38.25" x14ac:dyDescent="0.25">
      <c r="A45" s="5" t="s">
        <v>9</v>
      </c>
      <c r="B45" s="6" t="s">
        <v>63</v>
      </c>
      <c r="C45" s="7">
        <v>451000</v>
      </c>
      <c r="D45" s="7">
        <v>300000</v>
      </c>
    </row>
    <row r="46" spans="1:4" ht="25.5" x14ac:dyDescent="0.25">
      <c r="A46" s="5" t="s">
        <v>64</v>
      </c>
      <c r="B46" s="6" t="s">
        <v>65</v>
      </c>
      <c r="C46" s="7">
        <v>10000</v>
      </c>
      <c r="D46" s="7">
        <v>10000</v>
      </c>
    </row>
    <row r="47" spans="1:4" x14ac:dyDescent="0.25">
      <c r="A47" s="5" t="s">
        <v>66</v>
      </c>
      <c r="B47" s="6" t="s">
        <v>67</v>
      </c>
      <c r="C47" s="7">
        <v>10000</v>
      </c>
      <c r="D47" s="7">
        <v>0</v>
      </c>
    </row>
    <row r="48" spans="1:4" ht="38.25" x14ac:dyDescent="0.25">
      <c r="A48" s="5" t="s">
        <v>68</v>
      </c>
      <c r="B48" s="6" t="s">
        <v>69</v>
      </c>
      <c r="C48" s="7">
        <v>5000</v>
      </c>
      <c r="D48" s="7">
        <v>5000</v>
      </c>
    </row>
    <row r="49" spans="1:4" x14ac:dyDescent="0.25">
      <c r="A49" s="9" t="s">
        <v>70</v>
      </c>
      <c r="B49" s="11" t="s">
        <v>71</v>
      </c>
      <c r="C49" s="12">
        <v>500000</v>
      </c>
      <c r="D49" s="12">
        <v>6300</v>
      </c>
    </row>
    <row r="50" spans="1:4" ht="25.5" x14ac:dyDescent="0.25">
      <c r="A50" s="5" t="s">
        <v>72</v>
      </c>
      <c r="B50" s="6" t="s">
        <v>73</v>
      </c>
      <c r="C50" s="7">
        <v>386088</v>
      </c>
      <c r="D50" s="7">
        <v>6300</v>
      </c>
    </row>
    <row r="51" spans="1:4" ht="25.5" x14ac:dyDescent="0.25">
      <c r="A51" s="5" t="s">
        <v>74</v>
      </c>
      <c r="B51" s="6" t="s">
        <v>75</v>
      </c>
      <c r="C51" s="7">
        <v>113912</v>
      </c>
      <c r="D51" s="7">
        <v>0</v>
      </c>
    </row>
    <row r="52" spans="1:4" ht="25.5" x14ac:dyDescent="0.25">
      <c r="A52" s="9" t="s">
        <v>76</v>
      </c>
      <c r="B52" s="11" t="s">
        <v>77</v>
      </c>
      <c r="C52" s="12">
        <v>38065007</v>
      </c>
      <c r="D52" s="12">
        <v>11720307</v>
      </c>
    </row>
    <row r="53" spans="1:4" x14ac:dyDescent="0.25">
      <c r="A53" s="5" t="s">
        <v>16</v>
      </c>
      <c r="B53" s="6" t="s">
        <v>78</v>
      </c>
      <c r="C53" s="7">
        <v>1660000</v>
      </c>
      <c r="D53" s="7">
        <v>0</v>
      </c>
    </row>
    <row r="54" spans="1:4" x14ac:dyDescent="0.25">
      <c r="A54" s="5" t="s">
        <v>7</v>
      </c>
      <c r="B54" s="6" t="s">
        <v>79</v>
      </c>
      <c r="C54" s="7">
        <v>257782</v>
      </c>
      <c r="D54" s="7">
        <v>257782</v>
      </c>
    </row>
    <row r="55" spans="1:4" ht="38.25" x14ac:dyDescent="0.25">
      <c r="A55" s="5" t="s">
        <v>9</v>
      </c>
      <c r="B55" s="6" t="s">
        <v>80</v>
      </c>
      <c r="C55" s="7">
        <v>12915800</v>
      </c>
      <c r="D55" s="7">
        <v>4400000</v>
      </c>
    </row>
    <row r="56" spans="1:4" x14ac:dyDescent="0.25">
      <c r="A56" s="5" t="s">
        <v>7</v>
      </c>
      <c r="B56" s="6" t="s">
        <v>81</v>
      </c>
      <c r="C56" s="7">
        <v>12525</v>
      </c>
      <c r="D56" s="7">
        <v>12525</v>
      </c>
    </row>
    <row r="57" spans="1:4" ht="38.25" x14ac:dyDescent="0.25">
      <c r="A57" s="5" t="s">
        <v>9</v>
      </c>
      <c r="B57" s="6" t="s">
        <v>82</v>
      </c>
      <c r="C57" s="7">
        <v>23218900</v>
      </c>
      <c r="D57" s="7">
        <v>7050000</v>
      </c>
    </row>
    <row r="58" spans="1:4" x14ac:dyDescent="0.25">
      <c r="A58" s="2" t="s">
        <v>83</v>
      </c>
      <c r="B58" s="3" t="s">
        <v>84</v>
      </c>
      <c r="C58" s="4">
        <f>C59+C63+C71+C74+C76</f>
        <v>148772467</v>
      </c>
      <c r="D58" s="4">
        <f t="shared" ref="D58" si="2">D59+D63+D71+D74+D76</f>
        <v>45795216.310000002</v>
      </c>
    </row>
    <row r="59" spans="1:4" x14ac:dyDescent="0.25">
      <c r="A59" s="9" t="s">
        <v>85</v>
      </c>
      <c r="B59" s="11" t="s">
        <v>86</v>
      </c>
      <c r="C59" s="12">
        <v>23979927</v>
      </c>
      <c r="D59" s="12">
        <v>6574427</v>
      </c>
    </row>
    <row r="60" spans="1:4" x14ac:dyDescent="0.25">
      <c r="A60" s="5" t="s">
        <v>7</v>
      </c>
      <c r="B60" s="6" t="s">
        <v>87</v>
      </c>
      <c r="C60" s="7">
        <v>75427</v>
      </c>
      <c r="D60" s="7">
        <v>75427</v>
      </c>
    </row>
    <row r="61" spans="1:4" ht="25.5" x14ac:dyDescent="0.25">
      <c r="A61" s="5" t="s">
        <v>88</v>
      </c>
      <c r="B61" s="6" t="s">
        <v>89</v>
      </c>
      <c r="C61" s="7">
        <v>680000</v>
      </c>
      <c r="D61" s="7">
        <v>0</v>
      </c>
    </row>
    <row r="62" spans="1:4" ht="38.25" x14ac:dyDescent="0.25">
      <c r="A62" s="5" t="s">
        <v>9</v>
      </c>
      <c r="B62" s="6" t="s">
        <v>90</v>
      </c>
      <c r="C62" s="7">
        <v>23224500</v>
      </c>
      <c r="D62" s="7">
        <v>6499000</v>
      </c>
    </row>
    <row r="63" spans="1:4" ht="25.5" x14ac:dyDescent="0.25">
      <c r="A63" s="9" t="s">
        <v>91</v>
      </c>
      <c r="B63" s="11" t="s">
        <v>92</v>
      </c>
      <c r="C63" s="12">
        <f>C64+C65+C66+C67+C68+C69+C70</f>
        <v>73483870</v>
      </c>
      <c r="D63" s="12">
        <f t="shared" ref="D63" si="3">D64+D65+D66+D67+D68+D69+D70</f>
        <v>23973985</v>
      </c>
    </row>
    <row r="64" spans="1:4" x14ac:dyDescent="0.25">
      <c r="A64" s="5" t="s">
        <v>7</v>
      </c>
      <c r="B64" s="6" t="s">
        <v>93</v>
      </c>
      <c r="C64" s="7">
        <v>15105</v>
      </c>
      <c r="D64" s="7">
        <v>0</v>
      </c>
    </row>
    <row r="65" spans="1:4" ht="38.25" x14ac:dyDescent="0.25">
      <c r="A65" s="5" t="s">
        <v>9</v>
      </c>
      <c r="B65" s="6" t="s">
        <v>94</v>
      </c>
      <c r="C65" s="7">
        <v>23178600</v>
      </c>
      <c r="D65" s="7">
        <v>8000000</v>
      </c>
    </row>
    <row r="66" spans="1:4" ht="38.25" x14ac:dyDescent="0.25">
      <c r="A66" s="5" t="s">
        <v>95</v>
      </c>
      <c r="B66" s="6" t="s">
        <v>96</v>
      </c>
      <c r="C66" s="7">
        <v>55000</v>
      </c>
      <c r="D66" s="7">
        <v>0</v>
      </c>
    </row>
    <row r="67" spans="1:4" x14ac:dyDescent="0.25">
      <c r="A67" s="5" t="s">
        <v>7</v>
      </c>
      <c r="B67" s="6" t="s">
        <v>97</v>
      </c>
      <c r="C67" s="7">
        <v>160365</v>
      </c>
      <c r="D67" s="7">
        <v>160365</v>
      </c>
    </row>
    <row r="68" spans="1:4" ht="25.5" x14ac:dyDescent="0.25">
      <c r="A68" s="5" t="s">
        <v>98</v>
      </c>
      <c r="B68" s="6" t="s">
        <v>99</v>
      </c>
      <c r="C68" s="7">
        <v>708500</v>
      </c>
      <c r="D68" s="7">
        <v>39620</v>
      </c>
    </row>
    <row r="69" spans="1:4" ht="25.5" x14ac:dyDescent="0.25">
      <c r="A69" s="5" t="s">
        <v>100</v>
      </c>
      <c r="B69" s="6" t="s">
        <v>101</v>
      </c>
      <c r="C69" s="7">
        <v>584000</v>
      </c>
      <c r="D69" s="7">
        <v>0</v>
      </c>
    </row>
    <row r="70" spans="1:4" ht="38.25" x14ac:dyDescent="0.25">
      <c r="A70" s="5" t="s">
        <v>9</v>
      </c>
      <c r="B70" s="6" t="s">
        <v>102</v>
      </c>
      <c r="C70" s="7">
        <v>48782300</v>
      </c>
      <c r="D70" s="7">
        <v>15774000</v>
      </c>
    </row>
    <row r="71" spans="1:4" x14ac:dyDescent="0.25">
      <c r="A71" s="9" t="s">
        <v>103</v>
      </c>
      <c r="B71" s="11" t="s">
        <v>104</v>
      </c>
      <c r="C71" s="12">
        <v>25354670</v>
      </c>
      <c r="D71" s="12">
        <v>8378170</v>
      </c>
    </row>
    <row r="72" spans="1:4" x14ac:dyDescent="0.25">
      <c r="A72" s="5" t="s">
        <v>7</v>
      </c>
      <c r="B72" s="6" t="s">
        <v>105</v>
      </c>
      <c r="C72" s="7">
        <v>362170</v>
      </c>
      <c r="D72" s="7">
        <v>362170</v>
      </c>
    </row>
    <row r="73" spans="1:4" ht="38.25" x14ac:dyDescent="0.25">
      <c r="A73" s="5" t="s">
        <v>9</v>
      </c>
      <c r="B73" s="6" t="s">
        <v>106</v>
      </c>
      <c r="C73" s="7">
        <v>24992500</v>
      </c>
      <c r="D73" s="7">
        <v>8016000</v>
      </c>
    </row>
    <row r="74" spans="1:4" ht="25.5" x14ac:dyDescent="0.25">
      <c r="A74" s="9" t="s">
        <v>107</v>
      </c>
      <c r="B74" s="11" t="s">
        <v>108</v>
      </c>
      <c r="C74" s="12">
        <v>2000000</v>
      </c>
      <c r="D74" s="12">
        <v>0</v>
      </c>
    </row>
    <row r="75" spans="1:4" ht="38.25" x14ac:dyDescent="0.25">
      <c r="A75" s="5" t="s">
        <v>9</v>
      </c>
      <c r="B75" s="6" t="s">
        <v>109</v>
      </c>
      <c r="C75" s="7">
        <v>2000000</v>
      </c>
      <c r="D75" s="7">
        <v>0</v>
      </c>
    </row>
    <row r="76" spans="1:4" x14ac:dyDescent="0.25">
      <c r="A76" s="9" t="s">
        <v>110</v>
      </c>
      <c r="B76" s="11" t="s">
        <v>111</v>
      </c>
      <c r="C76" s="12">
        <v>23954000</v>
      </c>
      <c r="D76" s="12">
        <v>6868634.3099999996</v>
      </c>
    </row>
    <row r="77" spans="1:4" ht="25.5" x14ac:dyDescent="0.25">
      <c r="A77" s="5" t="s">
        <v>112</v>
      </c>
      <c r="B77" s="6" t="s">
        <v>113</v>
      </c>
      <c r="C77" s="7">
        <v>2704100</v>
      </c>
      <c r="D77" s="7">
        <v>671403.19</v>
      </c>
    </row>
    <row r="78" spans="1:4" ht="25.5" x14ac:dyDescent="0.25">
      <c r="A78" s="5" t="s">
        <v>114</v>
      </c>
      <c r="B78" s="6" t="s">
        <v>115</v>
      </c>
      <c r="C78" s="7">
        <v>21249900</v>
      </c>
      <c r="D78" s="7">
        <v>6197231.1200000001</v>
      </c>
    </row>
    <row r="79" spans="1:4" ht="25.5" x14ac:dyDescent="0.25">
      <c r="A79" s="2" t="s">
        <v>116</v>
      </c>
      <c r="B79" s="3" t="s">
        <v>117</v>
      </c>
      <c r="C79" s="4">
        <f>C80+C82+C85</f>
        <v>1827808</v>
      </c>
      <c r="D79" s="4">
        <f t="shared" ref="D79" si="4">D80+D82+D85</f>
        <v>270880</v>
      </c>
    </row>
    <row r="80" spans="1:4" x14ac:dyDescent="0.25">
      <c r="A80" s="9" t="s">
        <v>118</v>
      </c>
      <c r="B80" s="11" t="s">
        <v>119</v>
      </c>
      <c r="C80" s="12">
        <v>85000</v>
      </c>
      <c r="D80" s="12">
        <v>0</v>
      </c>
    </row>
    <row r="81" spans="1:4" ht="25.5" x14ac:dyDescent="0.25">
      <c r="A81" s="5" t="s">
        <v>120</v>
      </c>
      <c r="B81" s="6" t="s">
        <v>121</v>
      </c>
      <c r="C81" s="7">
        <v>85000</v>
      </c>
      <c r="D81" s="7">
        <v>0</v>
      </c>
    </row>
    <row r="82" spans="1:4" ht="25.5" x14ac:dyDescent="0.25">
      <c r="A82" s="9" t="s">
        <v>122</v>
      </c>
      <c r="B82" s="11" t="s">
        <v>123</v>
      </c>
      <c r="C82" s="12">
        <v>1708000</v>
      </c>
      <c r="D82" s="12">
        <v>270880</v>
      </c>
    </row>
    <row r="83" spans="1:4" ht="25.5" x14ac:dyDescent="0.25">
      <c r="A83" s="5" t="s">
        <v>124</v>
      </c>
      <c r="B83" s="6" t="s">
        <v>125</v>
      </c>
      <c r="C83" s="7">
        <v>480000</v>
      </c>
      <c r="D83" s="7">
        <v>107500</v>
      </c>
    </row>
    <row r="84" spans="1:4" ht="38.25" x14ac:dyDescent="0.25">
      <c r="A84" s="5" t="s">
        <v>126</v>
      </c>
      <c r="B84" s="6" t="s">
        <v>127</v>
      </c>
      <c r="C84" s="7">
        <v>1228000</v>
      </c>
      <c r="D84" s="7">
        <v>163380</v>
      </c>
    </row>
    <row r="85" spans="1:4" ht="25.5" x14ac:dyDescent="0.25">
      <c r="A85" s="9" t="s">
        <v>128</v>
      </c>
      <c r="B85" s="11" t="s">
        <v>129</v>
      </c>
      <c r="C85" s="12">
        <f>C86</f>
        <v>34808</v>
      </c>
      <c r="D85" s="12">
        <f t="shared" ref="D85" si="5">D86</f>
        <v>0</v>
      </c>
    </row>
    <row r="86" spans="1:4" x14ac:dyDescent="0.25">
      <c r="A86" s="5" t="s">
        <v>130</v>
      </c>
      <c r="B86" s="6" t="s">
        <v>131</v>
      </c>
      <c r="C86" s="7">
        <v>34808</v>
      </c>
      <c r="D86" s="7">
        <v>0</v>
      </c>
    </row>
    <row r="87" spans="1:4" ht="25.5" x14ac:dyDescent="0.25">
      <c r="A87" s="2" t="s">
        <v>132</v>
      </c>
      <c r="B87" s="3" t="s">
        <v>133</v>
      </c>
      <c r="C87" s="4">
        <v>751000</v>
      </c>
      <c r="D87" s="4">
        <v>260000</v>
      </c>
    </row>
    <row r="88" spans="1:4" ht="25.5" x14ac:dyDescent="0.25">
      <c r="A88" s="5" t="s">
        <v>134</v>
      </c>
      <c r="B88" s="6" t="s">
        <v>135</v>
      </c>
      <c r="C88" s="7">
        <v>25000</v>
      </c>
      <c r="D88" s="7">
        <v>0</v>
      </c>
    </row>
    <row r="89" spans="1:4" ht="25.5" x14ac:dyDescent="0.25">
      <c r="A89" s="5" t="s">
        <v>136</v>
      </c>
      <c r="B89" s="6" t="s">
        <v>137</v>
      </c>
      <c r="C89" s="7">
        <v>25000</v>
      </c>
      <c r="D89" s="7">
        <v>0</v>
      </c>
    </row>
    <row r="90" spans="1:4" ht="38.25" x14ac:dyDescent="0.25">
      <c r="A90" s="5" t="s">
        <v>138</v>
      </c>
      <c r="B90" s="6" t="s">
        <v>139</v>
      </c>
      <c r="C90" s="7">
        <v>726000</v>
      </c>
      <c r="D90" s="7">
        <v>260000</v>
      </c>
    </row>
    <row r="91" spans="1:4" ht="38.25" x14ac:dyDescent="0.25">
      <c r="A91" s="5" t="s">
        <v>140</v>
      </c>
      <c r="B91" s="6" t="s">
        <v>141</v>
      </c>
      <c r="C91" s="7">
        <v>726000</v>
      </c>
      <c r="D91" s="7">
        <v>260000</v>
      </c>
    </row>
    <row r="92" spans="1:4" ht="38.25" x14ac:dyDescent="0.25">
      <c r="A92" s="2" t="s">
        <v>142</v>
      </c>
      <c r="B92" s="3" t="s">
        <v>143</v>
      </c>
      <c r="C92" s="4">
        <v>4535000</v>
      </c>
      <c r="D92" s="4">
        <v>1152159.8400000001</v>
      </c>
    </row>
    <row r="93" spans="1:4" ht="51" x14ac:dyDescent="0.25">
      <c r="A93" s="5" t="s">
        <v>144</v>
      </c>
      <c r="B93" s="6" t="s">
        <v>145</v>
      </c>
      <c r="C93" s="7">
        <v>4203000</v>
      </c>
      <c r="D93" s="7">
        <v>1144837.44</v>
      </c>
    </row>
    <row r="94" spans="1:4" ht="25.5" x14ac:dyDescent="0.25">
      <c r="A94" s="5" t="s">
        <v>146</v>
      </c>
      <c r="B94" s="6" t="s">
        <v>147</v>
      </c>
      <c r="C94" s="7">
        <v>82000</v>
      </c>
      <c r="D94" s="7">
        <v>7322.4</v>
      </c>
    </row>
    <row r="95" spans="1:4" x14ac:dyDescent="0.25">
      <c r="A95" s="5" t="s">
        <v>148</v>
      </c>
      <c r="B95" s="6" t="s">
        <v>149</v>
      </c>
      <c r="C95" s="7">
        <v>250000</v>
      </c>
      <c r="D95" s="7">
        <v>0</v>
      </c>
    </row>
    <row r="96" spans="1:4" x14ac:dyDescent="0.25">
      <c r="A96" s="2" t="s">
        <v>150</v>
      </c>
      <c r="B96" s="3" t="s">
        <v>151</v>
      </c>
      <c r="C96" s="4">
        <f t="shared" ref="C96:D96" si="6">C97+C99+C103+C108+C113</f>
        <v>96400352.24000001</v>
      </c>
      <c r="D96" s="4">
        <f t="shared" si="6"/>
        <v>37249073.390000001</v>
      </c>
    </row>
    <row r="97" spans="1:4" ht="25.5" x14ac:dyDescent="0.25">
      <c r="A97" s="9" t="s">
        <v>152</v>
      </c>
      <c r="B97" s="11" t="s">
        <v>153</v>
      </c>
      <c r="C97" s="12">
        <v>700000</v>
      </c>
      <c r="D97" s="12">
        <v>0</v>
      </c>
    </row>
    <row r="98" spans="1:4" ht="25.5" x14ac:dyDescent="0.25">
      <c r="A98" s="5" t="s">
        <v>154</v>
      </c>
      <c r="B98" s="6" t="s">
        <v>155</v>
      </c>
      <c r="C98" s="7">
        <v>700000</v>
      </c>
      <c r="D98" s="7">
        <v>0</v>
      </c>
    </row>
    <row r="99" spans="1:4" ht="25.5" x14ac:dyDescent="0.25">
      <c r="A99" s="9" t="s">
        <v>156</v>
      </c>
      <c r="B99" s="11" t="s">
        <v>157</v>
      </c>
      <c r="C99" s="12">
        <v>745300</v>
      </c>
      <c r="D99" s="12">
        <v>0</v>
      </c>
    </row>
    <row r="100" spans="1:4" x14ac:dyDescent="0.25">
      <c r="A100" s="5" t="s">
        <v>16</v>
      </c>
      <c r="B100" s="6" t="s">
        <v>158</v>
      </c>
      <c r="C100" s="7">
        <v>702000</v>
      </c>
      <c r="D100" s="7">
        <v>0</v>
      </c>
    </row>
    <row r="101" spans="1:4" ht="25.5" x14ac:dyDescent="0.25">
      <c r="A101" s="5" t="s">
        <v>159</v>
      </c>
      <c r="B101" s="6" t="s">
        <v>160</v>
      </c>
      <c r="C101" s="7">
        <v>20000</v>
      </c>
      <c r="D101" s="7">
        <v>0</v>
      </c>
    </row>
    <row r="102" spans="1:4" ht="25.5" x14ac:dyDescent="0.25">
      <c r="A102" s="5" t="s">
        <v>161</v>
      </c>
      <c r="B102" s="6" t="s">
        <v>162</v>
      </c>
      <c r="C102" s="7">
        <v>23300</v>
      </c>
      <c r="D102" s="7">
        <v>0</v>
      </c>
    </row>
    <row r="103" spans="1:4" x14ac:dyDescent="0.25">
      <c r="A103" s="9" t="s">
        <v>163</v>
      </c>
      <c r="B103" s="11" t="s">
        <v>164</v>
      </c>
      <c r="C103" s="12">
        <f t="shared" ref="C103:D103" si="7">C104+C105+C106+C107</f>
        <v>6868752.2400000002</v>
      </c>
      <c r="D103" s="12">
        <f t="shared" si="7"/>
        <v>1142073.3899999999</v>
      </c>
    </row>
    <row r="104" spans="1:4" x14ac:dyDescent="0.25">
      <c r="A104" s="5" t="s">
        <v>165</v>
      </c>
      <c r="B104" s="6" t="s">
        <v>166</v>
      </c>
      <c r="C104" s="7">
        <v>1818900</v>
      </c>
      <c r="D104" s="7">
        <v>0</v>
      </c>
    </row>
    <row r="105" spans="1:4" ht="25.5" x14ac:dyDescent="0.25">
      <c r="A105" s="16" t="s">
        <v>167</v>
      </c>
      <c r="B105" s="17" t="s">
        <v>168</v>
      </c>
      <c r="C105" s="18">
        <v>24000</v>
      </c>
      <c r="D105" s="18">
        <v>0</v>
      </c>
    </row>
    <row r="106" spans="1:4" ht="25.5" x14ac:dyDescent="0.25">
      <c r="A106" s="16" t="s">
        <v>169</v>
      </c>
      <c r="B106" s="17" t="s">
        <v>170</v>
      </c>
      <c r="C106" s="18">
        <v>4525852.24</v>
      </c>
      <c r="D106" s="18">
        <v>1142073.3899999999</v>
      </c>
    </row>
    <row r="107" spans="1:4" x14ac:dyDescent="0.25">
      <c r="A107" s="5" t="s">
        <v>171</v>
      </c>
      <c r="B107" s="6" t="s">
        <v>172</v>
      </c>
      <c r="C107" s="7">
        <v>500000</v>
      </c>
      <c r="D107" s="7">
        <v>0</v>
      </c>
    </row>
    <row r="108" spans="1:4" x14ac:dyDescent="0.25">
      <c r="A108" s="9" t="s">
        <v>173</v>
      </c>
      <c r="B108" s="11" t="s">
        <v>174</v>
      </c>
      <c r="C108" s="12">
        <f>C109+C110+C111+C112</f>
        <v>35919900</v>
      </c>
      <c r="D108" s="12">
        <f t="shared" ref="D108" si="8">D109+D110+D111+D112</f>
        <v>21257000</v>
      </c>
    </row>
    <row r="109" spans="1:4" x14ac:dyDescent="0.25">
      <c r="A109" s="5" t="s">
        <v>7</v>
      </c>
      <c r="B109" s="6" t="s">
        <v>175</v>
      </c>
      <c r="C109" s="7">
        <v>4407000</v>
      </c>
      <c r="D109" s="7">
        <v>4407000</v>
      </c>
    </row>
    <row r="110" spans="1:4" x14ac:dyDescent="0.25">
      <c r="A110" s="5" t="s">
        <v>320</v>
      </c>
      <c r="B110" s="6" t="s">
        <v>321</v>
      </c>
      <c r="C110" s="7">
        <v>1146600</v>
      </c>
      <c r="D110" s="7">
        <v>0</v>
      </c>
    </row>
    <row r="111" spans="1:4" ht="38.25" x14ac:dyDescent="0.25">
      <c r="A111" s="5" t="s">
        <v>9</v>
      </c>
      <c r="B111" s="6" t="s">
        <v>176</v>
      </c>
      <c r="C111" s="7">
        <v>28366300</v>
      </c>
      <c r="D111" s="7">
        <v>15550000</v>
      </c>
    </row>
    <row r="112" spans="1:4" x14ac:dyDescent="0.25">
      <c r="A112" s="5" t="s">
        <v>177</v>
      </c>
      <c r="B112" s="6" t="s">
        <v>178</v>
      </c>
      <c r="C112" s="7">
        <v>2000000</v>
      </c>
      <c r="D112" s="7">
        <v>1300000</v>
      </c>
    </row>
    <row r="113" spans="1:4" ht="25.5" x14ac:dyDescent="0.25">
      <c r="A113" s="9" t="s">
        <v>179</v>
      </c>
      <c r="B113" s="11" t="s">
        <v>180</v>
      </c>
      <c r="C113" s="12">
        <v>52166400</v>
      </c>
      <c r="D113" s="12">
        <v>14850000</v>
      </c>
    </row>
    <row r="114" spans="1:4" x14ac:dyDescent="0.25">
      <c r="A114" s="5" t="s">
        <v>181</v>
      </c>
      <c r="B114" s="6" t="s">
        <v>182</v>
      </c>
      <c r="C114" s="7">
        <v>10000</v>
      </c>
      <c r="D114" s="7">
        <v>0</v>
      </c>
    </row>
    <row r="115" spans="1:4" ht="25.5" x14ac:dyDescent="0.25">
      <c r="A115" s="5" t="s">
        <v>183</v>
      </c>
      <c r="B115" s="6" t="s">
        <v>184</v>
      </c>
      <c r="C115" s="7">
        <v>20000</v>
      </c>
      <c r="D115" s="7">
        <v>0</v>
      </c>
    </row>
    <row r="116" spans="1:4" ht="38.25" x14ac:dyDescent="0.25">
      <c r="A116" s="5" t="s">
        <v>9</v>
      </c>
      <c r="B116" s="6" t="s">
        <v>185</v>
      </c>
      <c r="C116" s="7">
        <v>51493400</v>
      </c>
      <c r="D116" s="7">
        <v>14850000</v>
      </c>
    </row>
    <row r="117" spans="1:4" ht="38.25" x14ac:dyDescent="0.25">
      <c r="A117" s="5" t="s">
        <v>186</v>
      </c>
      <c r="B117" s="6" t="s">
        <v>187</v>
      </c>
      <c r="C117" s="7">
        <v>50000</v>
      </c>
      <c r="D117" s="7">
        <v>0</v>
      </c>
    </row>
    <row r="118" spans="1:4" ht="25.5" x14ac:dyDescent="0.25">
      <c r="A118" s="5" t="s">
        <v>161</v>
      </c>
      <c r="B118" s="6" t="s">
        <v>188</v>
      </c>
      <c r="C118" s="7">
        <v>593000</v>
      </c>
      <c r="D118" s="7">
        <v>0</v>
      </c>
    </row>
    <row r="119" spans="1:4" ht="25.5" x14ac:dyDescent="0.25">
      <c r="A119" s="2" t="s">
        <v>189</v>
      </c>
      <c r="B119" s="3" t="s">
        <v>190</v>
      </c>
      <c r="C119" s="4">
        <v>851054.88</v>
      </c>
      <c r="D119" s="4">
        <v>0</v>
      </c>
    </row>
    <row r="120" spans="1:4" ht="89.25" x14ac:dyDescent="0.25">
      <c r="A120" s="5" t="s">
        <v>191</v>
      </c>
      <c r="B120" s="6" t="s">
        <v>192</v>
      </c>
      <c r="C120" s="7">
        <v>50000</v>
      </c>
      <c r="D120" s="7">
        <v>0</v>
      </c>
    </row>
    <row r="121" spans="1:4" ht="89.25" x14ac:dyDescent="0.25">
      <c r="A121" s="5" t="s">
        <v>191</v>
      </c>
      <c r="B121" s="6" t="s">
        <v>193</v>
      </c>
      <c r="C121" s="7">
        <v>1054.8800000000001</v>
      </c>
      <c r="D121" s="7">
        <v>0</v>
      </c>
    </row>
    <row r="122" spans="1:4" x14ac:dyDescent="0.25">
      <c r="A122" s="5" t="s">
        <v>194</v>
      </c>
      <c r="B122" s="6" t="s">
        <v>195</v>
      </c>
      <c r="C122" s="7">
        <v>800000</v>
      </c>
      <c r="D122" s="7">
        <v>0</v>
      </c>
    </row>
    <row r="123" spans="1:4" ht="25.5" x14ac:dyDescent="0.25">
      <c r="A123" s="2" t="s">
        <v>196</v>
      </c>
      <c r="B123" s="3" t="s">
        <v>197</v>
      </c>
      <c r="C123" s="4">
        <v>44603649.479999997</v>
      </c>
      <c r="D123" s="4">
        <v>8389891.5299999993</v>
      </c>
    </row>
    <row r="124" spans="1:4" ht="25.5" x14ac:dyDescent="0.25">
      <c r="A124" s="5" t="s">
        <v>198</v>
      </c>
      <c r="B124" s="6" t="s">
        <v>199</v>
      </c>
      <c r="C124" s="7">
        <v>40000</v>
      </c>
      <c r="D124" s="7">
        <v>0</v>
      </c>
    </row>
    <row r="125" spans="1:4" ht="38.25" x14ac:dyDescent="0.25">
      <c r="A125" s="5" t="s">
        <v>200</v>
      </c>
      <c r="B125" s="6" t="s">
        <v>201</v>
      </c>
      <c r="C125" s="7">
        <v>40000</v>
      </c>
      <c r="D125" s="7">
        <v>0</v>
      </c>
    </row>
    <row r="126" spans="1:4" x14ac:dyDescent="0.25">
      <c r="A126" s="5" t="s">
        <v>202</v>
      </c>
      <c r="B126" s="6" t="s">
        <v>203</v>
      </c>
      <c r="C126" s="7">
        <v>3863000</v>
      </c>
      <c r="D126" s="7">
        <v>650778.30000000005</v>
      </c>
    </row>
    <row r="127" spans="1:4" ht="38.25" x14ac:dyDescent="0.25">
      <c r="A127" s="5" t="s">
        <v>204</v>
      </c>
      <c r="B127" s="6" t="s">
        <v>205</v>
      </c>
      <c r="C127" s="7">
        <v>3863000</v>
      </c>
      <c r="D127" s="7">
        <v>650778.30000000005</v>
      </c>
    </row>
    <row r="128" spans="1:4" ht="25.5" x14ac:dyDescent="0.25">
      <c r="A128" s="5" t="s">
        <v>206</v>
      </c>
      <c r="B128" s="6" t="s">
        <v>207</v>
      </c>
      <c r="C128" s="7">
        <v>50000</v>
      </c>
      <c r="D128" s="7">
        <v>0</v>
      </c>
    </row>
    <row r="129" spans="1:4" ht="51" x14ac:dyDescent="0.25">
      <c r="A129" s="5" t="s">
        <v>208</v>
      </c>
      <c r="B129" s="6" t="s">
        <v>209</v>
      </c>
      <c r="C129" s="7">
        <v>50000</v>
      </c>
      <c r="D129" s="7">
        <v>0</v>
      </c>
    </row>
    <row r="130" spans="1:4" ht="25.5" x14ac:dyDescent="0.25">
      <c r="A130" s="5" t="s">
        <v>210</v>
      </c>
      <c r="B130" s="6" t="s">
        <v>211</v>
      </c>
      <c r="C130" s="7">
        <v>115000</v>
      </c>
      <c r="D130" s="7">
        <v>8500</v>
      </c>
    </row>
    <row r="131" spans="1:4" ht="51" x14ac:dyDescent="0.25">
      <c r="A131" s="5" t="s">
        <v>212</v>
      </c>
      <c r="B131" s="6" t="s">
        <v>213</v>
      </c>
      <c r="C131" s="7">
        <v>115000</v>
      </c>
      <c r="D131" s="7">
        <v>8500</v>
      </c>
    </row>
    <row r="132" spans="1:4" ht="25.5" x14ac:dyDescent="0.25">
      <c r="A132" s="5" t="s">
        <v>214</v>
      </c>
      <c r="B132" s="6" t="s">
        <v>215</v>
      </c>
      <c r="C132" s="7">
        <v>40535649.479999997</v>
      </c>
      <c r="D132" s="7">
        <v>7730613.2300000004</v>
      </c>
    </row>
    <row r="133" spans="1:4" x14ac:dyDescent="0.25">
      <c r="A133" s="5" t="s">
        <v>216</v>
      </c>
      <c r="B133" s="6" t="s">
        <v>217</v>
      </c>
      <c r="C133" s="7">
        <v>32613649.48</v>
      </c>
      <c r="D133" s="7">
        <v>6190728.75</v>
      </c>
    </row>
    <row r="134" spans="1:4" x14ac:dyDescent="0.25">
      <c r="A134" s="5" t="s">
        <v>7</v>
      </c>
      <c r="B134" s="6" t="s">
        <v>218</v>
      </c>
      <c r="C134" s="7">
        <v>64000</v>
      </c>
      <c r="D134" s="7">
        <v>32000</v>
      </c>
    </row>
    <row r="135" spans="1:4" x14ac:dyDescent="0.25">
      <c r="A135" s="5" t="s">
        <v>219</v>
      </c>
      <c r="B135" s="6" t="s">
        <v>220</v>
      </c>
      <c r="C135" s="7">
        <v>2404000</v>
      </c>
      <c r="D135" s="7">
        <v>548407</v>
      </c>
    </row>
    <row r="136" spans="1:4" x14ac:dyDescent="0.25">
      <c r="A136" s="5" t="s">
        <v>221</v>
      </c>
      <c r="B136" s="6" t="s">
        <v>222</v>
      </c>
      <c r="C136" s="7">
        <v>50000</v>
      </c>
      <c r="D136" s="7">
        <v>25590</v>
      </c>
    </row>
    <row r="137" spans="1:4" ht="51" x14ac:dyDescent="0.25">
      <c r="A137" s="5" t="s">
        <v>223</v>
      </c>
      <c r="B137" s="6" t="s">
        <v>224</v>
      </c>
      <c r="C137" s="7">
        <v>360000</v>
      </c>
      <c r="D137" s="7">
        <v>0</v>
      </c>
    </row>
    <row r="138" spans="1:4" x14ac:dyDescent="0.25">
      <c r="A138" s="5" t="s">
        <v>225</v>
      </c>
      <c r="B138" s="6" t="s">
        <v>226</v>
      </c>
      <c r="C138" s="7">
        <v>310000</v>
      </c>
      <c r="D138" s="7">
        <v>297677.5</v>
      </c>
    </row>
    <row r="139" spans="1:4" ht="51" x14ac:dyDescent="0.25">
      <c r="A139" s="5" t="s">
        <v>227</v>
      </c>
      <c r="B139" s="6" t="s">
        <v>228</v>
      </c>
      <c r="C139" s="7">
        <v>4294000</v>
      </c>
      <c r="D139" s="7">
        <v>612854.07999999996</v>
      </c>
    </row>
    <row r="140" spans="1:4" ht="51" x14ac:dyDescent="0.25">
      <c r="A140" s="5" t="s">
        <v>229</v>
      </c>
      <c r="B140" s="6" t="s">
        <v>230</v>
      </c>
      <c r="C140" s="7">
        <v>35000</v>
      </c>
      <c r="D140" s="7">
        <v>0</v>
      </c>
    </row>
    <row r="141" spans="1:4" ht="63.75" x14ac:dyDescent="0.25">
      <c r="A141" s="5" t="s">
        <v>231</v>
      </c>
      <c r="B141" s="6" t="s">
        <v>232</v>
      </c>
      <c r="C141" s="7">
        <v>350000</v>
      </c>
      <c r="D141" s="7">
        <v>20910.900000000001</v>
      </c>
    </row>
    <row r="142" spans="1:4" ht="38.25" x14ac:dyDescent="0.25">
      <c r="A142" s="5" t="s">
        <v>233</v>
      </c>
      <c r="B142" s="6" t="s">
        <v>234</v>
      </c>
      <c r="C142" s="7">
        <v>55000</v>
      </c>
      <c r="D142" s="7">
        <v>2445</v>
      </c>
    </row>
    <row r="143" spans="1:4" ht="25.5" x14ac:dyDescent="0.25">
      <c r="A143" s="2" t="s">
        <v>235</v>
      </c>
      <c r="B143" s="3" t="s">
        <v>236</v>
      </c>
      <c r="C143" s="4">
        <v>54233200</v>
      </c>
      <c r="D143" s="4">
        <v>10928107.539999999</v>
      </c>
    </row>
    <row r="144" spans="1:4" ht="25.5" x14ac:dyDescent="0.25">
      <c r="A144" s="5" t="s">
        <v>237</v>
      </c>
      <c r="B144" s="6" t="s">
        <v>238</v>
      </c>
      <c r="C144" s="7">
        <v>54058400</v>
      </c>
      <c r="D144" s="7">
        <v>10928107.539999999</v>
      </c>
    </row>
    <row r="145" spans="1:4" ht="25.5" x14ac:dyDescent="0.25">
      <c r="A145" s="5" t="s">
        <v>239</v>
      </c>
      <c r="B145" s="6" t="s">
        <v>240</v>
      </c>
      <c r="C145" s="7">
        <v>40312600</v>
      </c>
      <c r="D145" s="7">
        <v>7840551.3600000003</v>
      </c>
    </row>
    <row r="146" spans="1:4" x14ac:dyDescent="0.25">
      <c r="A146" s="5" t="s">
        <v>7</v>
      </c>
      <c r="B146" s="6" t="s">
        <v>241</v>
      </c>
      <c r="C146" s="7">
        <v>88000</v>
      </c>
      <c r="D146" s="7">
        <v>22744</v>
      </c>
    </row>
    <row r="147" spans="1:4" x14ac:dyDescent="0.25">
      <c r="A147" s="5" t="s">
        <v>242</v>
      </c>
      <c r="B147" s="6" t="s">
        <v>243</v>
      </c>
      <c r="C147" s="7">
        <v>6748900</v>
      </c>
      <c r="D147" s="7">
        <v>1392774.57</v>
      </c>
    </row>
    <row r="148" spans="1:4" ht="25.5" x14ac:dyDescent="0.25">
      <c r="A148" s="5" t="s">
        <v>244</v>
      </c>
      <c r="B148" s="6" t="s">
        <v>245</v>
      </c>
      <c r="C148" s="7">
        <v>6908900</v>
      </c>
      <c r="D148" s="7">
        <v>1672037.61</v>
      </c>
    </row>
    <row r="149" spans="1:4" ht="25.5" x14ac:dyDescent="0.25">
      <c r="A149" s="5" t="s">
        <v>246</v>
      </c>
      <c r="B149" s="6" t="s">
        <v>247</v>
      </c>
      <c r="C149" s="7">
        <v>174800</v>
      </c>
      <c r="D149" s="7">
        <v>0</v>
      </c>
    </row>
    <row r="150" spans="1:4" ht="38.25" x14ac:dyDescent="0.25">
      <c r="A150" s="5" t="s">
        <v>248</v>
      </c>
      <c r="B150" s="6" t="s">
        <v>249</v>
      </c>
      <c r="C150" s="7">
        <v>174800</v>
      </c>
      <c r="D150" s="7">
        <v>0</v>
      </c>
    </row>
    <row r="151" spans="1:4" ht="25.5" x14ac:dyDescent="0.25">
      <c r="A151" s="2" t="s">
        <v>250</v>
      </c>
      <c r="B151" s="3" t="s">
        <v>251</v>
      </c>
      <c r="C151" s="4">
        <v>7618170.29</v>
      </c>
      <c r="D151" s="4">
        <v>1105590.92</v>
      </c>
    </row>
    <row r="152" spans="1:4" x14ac:dyDescent="0.25">
      <c r="A152" s="5" t="s">
        <v>252</v>
      </c>
      <c r="B152" s="6" t="s">
        <v>253</v>
      </c>
      <c r="C152" s="7">
        <v>5513868.5999999996</v>
      </c>
      <c r="D152" s="7">
        <v>1105590.92</v>
      </c>
    </row>
    <row r="153" spans="1:4" ht="25.5" x14ac:dyDescent="0.25">
      <c r="A153" s="5" t="s">
        <v>254</v>
      </c>
      <c r="B153" s="6" t="s">
        <v>255</v>
      </c>
      <c r="C153" s="7">
        <v>570000</v>
      </c>
      <c r="D153" s="7">
        <v>420000</v>
      </c>
    </row>
    <row r="154" spans="1:4" ht="25.5" x14ac:dyDescent="0.25">
      <c r="A154" s="5" t="s">
        <v>256</v>
      </c>
      <c r="B154" s="6" t="s">
        <v>257</v>
      </c>
      <c r="C154" s="7">
        <v>200000</v>
      </c>
      <c r="D154" s="7">
        <v>0</v>
      </c>
    </row>
    <row r="155" spans="1:4" x14ac:dyDescent="0.25">
      <c r="A155" s="5" t="s">
        <v>258</v>
      </c>
      <c r="B155" s="6" t="s">
        <v>259</v>
      </c>
      <c r="C155" s="7">
        <v>4543868.5999999996</v>
      </c>
      <c r="D155" s="7">
        <v>685590.92</v>
      </c>
    </row>
    <row r="156" spans="1:4" ht="25.5" x14ac:dyDescent="0.25">
      <c r="A156" s="5" t="s">
        <v>260</v>
      </c>
      <c r="B156" s="6" t="s">
        <v>261</v>
      </c>
      <c r="C156" s="7">
        <v>200000</v>
      </c>
      <c r="D156" s="7">
        <v>0</v>
      </c>
    </row>
    <row r="157" spans="1:4" x14ac:dyDescent="0.25">
      <c r="A157" s="5" t="s">
        <v>262</v>
      </c>
      <c r="B157" s="6" t="s">
        <v>263</v>
      </c>
      <c r="C157" s="7">
        <v>2104301.69</v>
      </c>
      <c r="D157" s="7">
        <v>0</v>
      </c>
    </row>
    <row r="158" spans="1:4" ht="63.75" x14ac:dyDescent="0.25">
      <c r="A158" s="5" t="s">
        <v>264</v>
      </c>
      <c r="B158" s="6" t="s">
        <v>265</v>
      </c>
      <c r="C158" s="7">
        <v>170000</v>
      </c>
      <c r="D158" s="7">
        <v>0</v>
      </c>
    </row>
    <row r="159" spans="1:4" ht="25.5" x14ac:dyDescent="0.25">
      <c r="A159" s="5" t="s">
        <v>266</v>
      </c>
      <c r="B159" s="6" t="s">
        <v>267</v>
      </c>
      <c r="C159" s="7">
        <v>869700</v>
      </c>
      <c r="D159" s="7">
        <v>0</v>
      </c>
    </row>
    <row r="160" spans="1:4" ht="38.25" x14ac:dyDescent="0.25">
      <c r="A160" s="5" t="s">
        <v>268</v>
      </c>
      <c r="B160" s="6" t="s">
        <v>269</v>
      </c>
      <c r="C160" s="7">
        <v>50000</v>
      </c>
      <c r="D160" s="7">
        <v>0</v>
      </c>
    </row>
    <row r="161" spans="1:4" ht="25.5" x14ac:dyDescent="0.25">
      <c r="A161" s="5" t="s">
        <v>270</v>
      </c>
      <c r="B161" s="6" t="s">
        <v>271</v>
      </c>
      <c r="C161" s="7">
        <v>1014601.69</v>
      </c>
      <c r="D161" s="7">
        <v>0</v>
      </c>
    </row>
    <row r="162" spans="1:4" ht="25.5" x14ac:dyDescent="0.25">
      <c r="A162" s="2" t="s">
        <v>272</v>
      </c>
      <c r="B162" s="3" t="s">
        <v>273</v>
      </c>
      <c r="C162" s="4">
        <v>4290300</v>
      </c>
      <c r="D162" s="4">
        <v>1164246.6299999999</v>
      </c>
    </row>
    <row r="163" spans="1:4" x14ac:dyDescent="0.25">
      <c r="A163" s="5" t="s">
        <v>274</v>
      </c>
      <c r="B163" s="6" t="s">
        <v>275</v>
      </c>
      <c r="C163" s="7">
        <v>158000</v>
      </c>
      <c r="D163" s="7">
        <v>12232.25</v>
      </c>
    </row>
    <row r="164" spans="1:4" ht="25.5" x14ac:dyDescent="0.25">
      <c r="A164" s="5" t="s">
        <v>276</v>
      </c>
      <c r="B164" s="6" t="s">
        <v>277</v>
      </c>
      <c r="C164" s="7">
        <v>158000</v>
      </c>
      <c r="D164" s="7">
        <v>12232.25</v>
      </c>
    </row>
    <row r="165" spans="1:4" x14ac:dyDescent="0.25">
      <c r="A165" s="5" t="s">
        <v>278</v>
      </c>
      <c r="B165" s="6" t="s">
        <v>279</v>
      </c>
      <c r="C165" s="7">
        <v>4132300</v>
      </c>
      <c r="D165" s="7">
        <v>1152014.3799999999</v>
      </c>
    </row>
    <row r="166" spans="1:4" ht="25.5" x14ac:dyDescent="0.25">
      <c r="A166" s="5" t="s">
        <v>280</v>
      </c>
      <c r="B166" s="6" t="s">
        <v>281</v>
      </c>
      <c r="C166" s="7">
        <v>20000</v>
      </c>
      <c r="D166" s="7">
        <v>0</v>
      </c>
    </row>
    <row r="167" spans="1:4" ht="25.5" x14ac:dyDescent="0.25">
      <c r="A167" s="5" t="s">
        <v>282</v>
      </c>
      <c r="B167" s="6" t="s">
        <v>283</v>
      </c>
      <c r="C167" s="7">
        <v>4112300</v>
      </c>
      <c r="D167" s="7">
        <v>1152014.3799999999</v>
      </c>
    </row>
    <row r="168" spans="1:4" ht="25.5" x14ac:dyDescent="0.25">
      <c r="A168" s="2" t="s">
        <v>284</v>
      </c>
      <c r="B168" s="3" t="s">
        <v>285</v>
      </c>
      <c r="C168" s="4">
        <f>C169+C170+C171</f>
        <v>1875611.43</v>
      </c>
      <c r="D168" s="4">
        <f t="shared" ref="D168" si="9">D169+D170+D171</f>
        <v>330933</v>
      </c>
    </row>
    <row r="169" spans="1:4" ht="25.5" x14ac:dyDescent="0.25">
      <c r="A169" s="5" t="s">
        <v>286</v>
      </c>
      <c r="B169" s="6" t="s">
        <v>287</v>
      </c>
      <c r="C169" s="7">
        <v>1144670.95</v>
      </c>
      <c r="D169" s="7">
        <v>14400</v>
      </c>
    </row>
    <row r="170" spans="1:4" ht="25.5" x14ac:dyDescent="0.25">
      <c r="A170" s="5" t="s">
        <v>286</v>
      </c>
      <c r="B170" s="6" t="s">
        <v>288</v>
      </c>
      <c r="C170" s="7">
        <v>316533</v>
      </c>
      <c r="D170" s="7">
        <v>316533</v>
      </c>
    </row>
    <row r="171" spans="1:4" ht="25.5" x14ac:dyDescent="0.25">
      <c r="A171" s="5" t="s">
        <v>286</v>
      </c>
      <c r="B171" s="6" t="s">
        <v>289</v>
      </c>
      <c r="C171" s="7">
        <v>414407.48</v>
      </c>
      <c r="D171" s="7">
        <v>0</v>
      </c>
    </row>
    <row r="172" spans="1:4" ht="25.5" x14ac:dyDescent="0.25">
      <c r="A172" s="2" t="s">
        <v>290</v>
      </c>
      <c r="B172" s="3" t="s">
        <v>291</v>
      </c>
      <c r="C172" s="4">
        <v>33000</v>
      </c>
      <c r="D172" s="4">
        <v>0</v>
      </c>
    </row>
    <row r="173" spans="1:4" ht="49.5" customHeight="1" x14ac:dyDescent="0.25">
      <c r="A173" s="5" t="s">
        <v>292</v>
      </c>
      <c r="B173" s="6" t="s">
        <v>293</v>
      </c>
      <c r="C173" s="7">
        <v>33000</v>
      </c>
      <c r="D173" s="7">
        <v>0</v>
      </c>
    </row>
    <row r="174" spans="1:4" hidden="1" x14ac:dyDescent="0.25">
      <c r="A174" s="2" t="s">
        <v>294</v>
      </c>
      <c r="B174" s="3" t="s">
        <v>295</v>
      </c>
      <c r="C174" s="4">
        <v>54389991.68</v>
      </c>
      <c r="D174" s="4">
        <v>7524555.3399999999</v>
      </c>
    </row>
    <row r="175" spans="1:4" ht="25.5" hidden="1" x14ac:dyDescent="0.25">
      <c r="A175" s="5" t="s">
        <v>296</v>
      </c>
      <c r="B175" s="6" t="s">
        <v>297</v>
      </c>
      <c r="C175" s="7">
        <v>3193700</v>
      </c>
      <c r="D175" s="7">
        <v>749544.61</v>
      </c>
    </row>
    <row r="176" spans="1:4" ht="25.5" hidden="1" x14ac:dyDescent="0.25">
      <c r="A176" s="5" t="s">
        <v>298</v>
      </c>
      <c r="B176" s="6" t="s">
        <v>299</v>
      </c>
      <c r="C176" s="7">
        <v>2460900</v>
      </c>
      <c r="D176" s="7">
        <v>576748.39</v>
      </c>
    </row>
    <row r="177" spans="1:4" hidden="1" x14ac:dyDescent="0.25">
      <c r="A177" s="5" t="s">
        <v>300</v>
      </c>
      <c r="B177" s="6" t="s">
        <v>301</v>
      </c>
      <c r="C177" s="7">
        <v>400000</v>
      </c>
      <c r="D177" s="7">
        <v>0</v>
      </c>
    </row>
    <row r="178" spans="1:4" ht="25.5" hidden="1" x14ac:dyDescent="0.25">
      <c r="A178" s="5" t="s">
        <v>302</v>
      </c>
      <c r="B178" s="6" t="s">
        <v>303</v>
      </c>
      <c r="C178" s="7">
        <v>13663305</v>
      </c>
      <c r="D178" s="7">
        <v>0</v>
      </c>
    </row>
    <row r="179" spans="1:4" hidden="1" x14ac:dyDescent="0.25">
      <c r="A179" s="5" t="s">
        <v>7</v>
      </c>
      <c r="B179" s="6" t="s">
        <v>304</v>
      </c>
      <c r="C179" s="7">
        <v>270000</v>
      </c>
      <c r="D179" s="7">
        <v>267000</v>
      </c>
    </row>
    <row r="180" spans="1:4" ht="25.5" hidden="1" x14ac:dyDescent="0.25">
      <c r="A180" s="5" t="s">
        <v>305</v>
      </c>
      <c r="B180" s="6" t="s">
        <v>306</v>
      </c>
      <c r="C180" s="7">
        <v>400000</v>
      </c>
      <c r="D180" s="7">
        <v>90000</v>
      </c>
    </row>
    <row r="181" spans="1:4" hidden="1" x14ac:dyDescent="0.25">
      <c r="A181" s="5" t="s">
        <v>307</v>
      </c>
      <c r="B181" s="6" t="s">
        <v>308</v>
      </c>
      <c r="C181" s="7">
        <v>11200000</v>
      </c>
      <c r="D181" s="7">
        <v>0</v>
      </c>
    </row>
    <row r="182" spans="1:4" ht="25.5" hidden="1" x14ac:dyDescent="0.25">
      <c r="A182" s="5" t="s">
        <v>309</v>
      </c>
      <c r="B182" s="6" t="s">
        <v>310</v>
      </c>
      <c r="C182" s="7">
        <v>19121500</v>
      </c>
      <c r="D182" s="7">
        <v>5252235.66</v>
      </c>
    </row>
    <row r="183" spans="1:4" ht="25.5" hidden="1" x14ac:dyDescent="0.25">
      <c r="A183" s="5" t="s">
        <v>311</v>
      </c>
      <c r="B183" s="6" t="s">
        <v>312</v>
      </c>
      <c r="C183" s="7">
        <v>19386.68</v>
      </c>
      <c r="D183" s="7">
        <v>19386.68</v>
      </c>
    </row>
    <row r="184" spans="1:4" ht="38.25" hidden="1" x14ac:dyDescent="0.25">
      <c r="A184" s="5" t="s">
        <v>313</v>
      </c>
      <c r="B184" s="6" t="s">
        <v>314</v>
      </c>
      <c r="C184" s="7">
        <v>561200</v>
      </c>
      <c r="D184" s="7">
        <v>561200</v>
      </c>
    </row>
    <row r="185" spans="1:4" ht="25.5" hidden="1" x14ac:dyDescent="0.25">
      <c r="A185" s="5" t="s">
        <v>316</v>
      </c>
      <c r="B185" s="6" t="s">
        <v>317</v>
      </c>
      <c r="C185" s="7">
        <v>1100000</v>
      </c>
      <c r="D185" s="7">
        <v>8440</v>
      </c>
    </row>
    <row r="186" spans="1:4" ht="25.5" hidden="1" x14ac:dyDescent="0.25">
      <c r="A186" s="5" t="s">
        <v>315</v>
      </c>
      <c r="B186" s="6" t="s">
        <v>318</v>
      </c>
      <c r="C186" s="14">
        <v>2000000</v>
      </c>
      <c r="D186" s="14">
        <v>0</v>
      </c>
    </row>
    <row r="187" spans="1:4" hidden="1" x14ac:dyDescent="0.25">
      <c r="A187" s="21" t="s">
        <v>319</v>
      </c>
      <c r="B187" s="22"/>
      <c r="C187" s="15">
        <f>C174+C172+C168+C162+C151+C143+C123+C119+C96+C92+C87+C79+C58+C41+C8</f>
        <v>723332533</v>
      </c>
      <c r="D187" s="15">
        <f>D174+D172+D168+D162+D151+D143+D123+D119+D96+D92+D87+D79+D58+D41+D8</f>
        <v>207718238.75999999</v>
      </c>
    </row>
    <row r="188" spans="1:4" hidden="1" x14ac:dyDescent="0.25"/>
    <row r="189" spans="1:4" x14ac:dyDescent="0.25">
      <c r="A189" s="23" t="s">
        <v>319</v>
      </c>
      <c r="B189" s="24"/>
      <c r="C189" s="20">
        <f>C187-C174</f>
        <v>668942541.32000005</v>
      </c>
      <c r="D189" s="20">
        <f>D187-D174</f>
        <v>200193683.41999999</v>
      </c>
    </row>
  </sheetData>
  <mergeCells count="10">
    <mergeCell ref="A187:B187"/>
    <mergeCell ref="A189:B189"/>
    <mergeCell ref="A2:C2"/>
    <mergeCell ref="A3:D3"/>
    <mergeCell ref="A4:D4"/>
    <mergeCell ref="A5:D5"/>
    <mergeCell ref="A6:A7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opLeftCell="A61" workbookViewId="0">
      <selection activeCell="A9" sqref="A9"/>
    </sheetView>
  </sheetViews>
  <sheetFormatPr defaultRowHeight="15" outlineLevelRow="2" x14ac:dyDescent="0.25"/>
  <cols>
    <col min="1" max="1" width="53.85546875" style="69" customWidth="1"/>
    <col min="2" max="2" width="16.5703125" style="69" customWidth="1"/>
    <col min="3" max="8" width="9.140625" style="69" hidden="1" customWidth="1"/>
    <col min="9" max="9" width="18.7109375" style="69" customWidth="1"/>
    <col min="10" max="18" width="9.140625" style="69" hidden="1" customWidth="1"/>
    <col min="19" max="19" width="19.5703125" style="69" customWidth="1"/>
    <col min="20" max="22" width="9.140625" style="41" hidden="1" customWidth="1"/>
    <col min="23" max="23" width="9.140625" style="41"/>
    <col min="24" max="256" width="9.140625" style="42"/>
    <col min="257" max="257" width="53.85546875" style="42" customWidth="1"/>
    <col min="258" max="258" width="16.5703125" style="42" customWidth="1"/>
    <col min="259" max="264" width="0" style="42" hidden="1" customWidth="1"/>
    <col min="265" max="265" width="18.7109375" style="42" customWidth="1"/>
    <col min="266" max="274" width="0" style="42" hidden="1" customWidth="1"/>
    <col min="275" max="275" width="19.5703125" style="42" customWidth="1"/>
    <col min="276" max="278" width="0" style="42" hidden="1" customWidth="1"/>
    <col min="279" max="512" width="9.140625" style="42"/>
    <col min="513" max="513" width="53.85546875" style="42" customWidth="1"/>
    <col min="514" max="514" width="16.5703125" style="42" customWidth="1"/>
    <col min="515" max="520" width="0" style="42" hidden="1" customWidth="1"/>
    <col min="521" max="521" width="18.7109375" style="42" customWidth="1"/>
    <col min="522" max="530" width="0" style="42" hidden="1" customWidth="1"/>
    <col min="531" max="531" width="19.5703125" style="42" customWidth="1"/>
    <col min="532" max="534" width="0" style="42" hidden="1" customWidth="1"/>
    <col min="535" max="768" width="9.140625" style="42"/>
    <col min="769" max="769" width="53.85546875" style="42" customWidth="1"/>
    <col min="770" max="770" width="16.5703125" style="42" customWidth="1"/>
    <col min="771" max="776" width="0" style="42" hidden="1" customWidth="1"/>
    <col min="777" max="777" width="18.7109375" style="42" customWidth="1"/>
    <col min="778" max="786" width="0" style="42" hidden="1" customWidth="1"/>
    <col min="787" max="787" width="19.5703125" style="42" customWidth="1"/>
    <col min="788" max="790" width="0" style="42" hidden="1" customWidth="1"/>
    <col min="791" max="1024" width="9.140625" style="42"/>
    <col min="1025" max="1025" width="53.85546875" style="42" customWidth="1"/>
    <col min="1026" max="1026" width="16.5703125" style="42" customWidth="1"/>
    <col min="1027" max="1032" width="0" style="42" hidden="1" customWidth="1"/>
    <col min="1033" max="1033" width="18.7109375" style="42" customWidth="1"/>
    <col min="1034" max="1042" width="0" style="42" hidden="1" customWidth="1"/>
    <col min="1043" max="1043" width="19.5703125" style="42" customWidth="1"/>
    <col min="1044" max="1046" width="0" style="42" hidden="1" customWidth="1"/>
    <col min="1047" max="1280" width="9.140625" style="42"/>
    <col min="1281" max="1281" width="53.85546875" style="42" customWidth="1"/>
    <col min="1282" max="1282" width="16.5703125" style="42" customWidth="1"/>
    <col min="1283" max="1288" width="0" style="42" hidden="1" customWidth="1"/>
    <col min="1289" max="1289" width="18.7109375" style="42" customWidth="1"/>
    <col min="1290" max="1298" width="0" style="42" hidden="1" customWidth="1"/>
    <col min="1299" max="1299" width="19.5703125" style="42" customWidth="1"/>
    <col min="1300" max="1302" width="0" style="42" hidden="1" customWidth="1"/>
    <col min="1303" max="1536" width="9.140625" style="42"/>
    <col min="1537" max="1537" width="53.85546875" style="42" customWidth="1"/>
    <col min="1538" max="1538" width="16.5703125" style="42" customWidth="1"/>
    <col min="1539" max="1544" width="0" style="42" hidden="1" customWidth="1"/>
    <col min="1545" max="1545" width="18.7109375" style="42" customWidth="1"/>
    <col min="1546" max="1554" width="0" style="42" hidden="1" customWidth="1"/>
    <col min="1555" max="1555" width="19.5703125" style="42" customWidth="1"/>
    <col min="1556" max="1558" width="0" style="42" hidden="1" customWidth="1"/>
    <col min="1559" max="1792" width="9.140625" style="42"/>
    <col min="1793" max="1793" width="53.85546875" style="42" customWidth="1"/>
    <col min="1794" max="1794" width="16.5703125" style="42" customWidth="1"/>
    <col min="1795" max="1800" width="0" style="42" hidden="1" customWidth="1"/>
    <col min="1801" max="1801" width="18.7109375" style="42" customWidth="1"/>
    <col min="1802" max="1810" width="0" style="42" hidden="1" customWidth="1"/>
    <col min="1811" max="1811" width="19.5703125" style="42" customWidth="1"/>
    <col min="1812" max="1814" width="0" style="42" hidden="1" customWidth="1"/>
    <col min="1815" max="2048" width="9.140625" style="42"/>
    <col min="2049" max="2049" width="53.85546875" style="42" customWidth="1"/>
    <col min="2050" max="2050" width="16.5703125" style="42" customWidth="1"/>
    <col min="2051" max="2056" width="0" style="42" hidden="1" customWidth="1"/>
    <col min="2057" max="2057" width="18.7109375" style="42" customWidth="1"/>
    <col min="2058" max="2066" width="0" style="42" hidden="1" customWidth="1"/>
    <col min="2067" max="2067" width="19.5703125" style="42" customWidth="1"/>
    <col min="2068" max="2070" width="0" style="42" hidden="1" customWidth="1"/>
    <col min="2071" max="2304" width="9.140625" style="42"/>
    <col min="2305" max="2305" width="53.85546875" style="42" customWidth="1"/>
    <col min="2306" max="2306" width="16.5703125" style="42" customWidth="1"/>
    <col min="2307" max="2312" width="0" style="42" hidden="1" customWidth="1"/>
    <col min="2313" max="2313" width="18.7109375" style="42" customWidth="1"/>
    <col min="2314" max="2322" width="0" style="42" hidden="1" customWidth="1"/>
    <col min="2323" max="2323" width="19.5703125" style="42" customWidth="1"/>
    <col min="2324" max="2326" width="0" style="42" hidden="1" customWidth="1"/>
    <col min="2327" max="2560" width="9.140625" style="42"/>
    <col min="2561" max="2561" width="53.85546875" style="42" customWidth="1"/>
    <col min="2562" max="2562" width="16.5703125" style="42" customWidth="1"/>
    <col min="2563" max="2568" width="0" style="42" hidden="1" customWidth="1"/>
    <col min="2569" max="2569" width="18.7109375" style="42" customWidth="1"/>
    <col min="2570" max="2578" width="0" style="42" hidden="1" customWidth="1"/>
    <col min="2579" max="2579" width="19.5703125" style="42" customWidth="1"/>
    <col min="2580" max="2582" width="0" style="42" hidden="1" customWidth="1"/>
    <col min="2583" max="2816" width="9.140625" style="42"/>
    <col min="2817" max="2817" width="53.85546875" style="42" customWidth="1"/>
    <col min="2818" max="2818" width="16.5703125" style="42" customWidth="1"/>
    <col min="2819" max="2824" width="0" style="42" hidden="1" customWidth="1"/>
    <col min="2825" max="2825" width="18.7109375" style="42" customWidth="1"/>
    <col min="2826" max="2834" width="0" style="42" hidden="1" customWidth="1"/>
    <col min="2835" max="2835" width="19.5703125" style="42" customWidth="1"/>
    <col min="2836" max="2838" width="0" style="42" hidden="1" customWidth="1"/>
    <col min="2839" max="3072" width="9.140625" style="42"/>
    <col min="3073" max="3073" width="53.85546875" style="42" customWidth="1"/>
    <col min="3074" max="3074" width="16.5703125" style="42" customWidth="1"/>
    <col min="3075" max="3080" width="0" style="42" hidden="1" customWidth="1"/>
    <col min="3081" max="3081" width="18.7109375" style="42" customWidth="1"/>
    <col min="3082" max="3090" width="0" style="42" hidden="1" customWidth="1"/>
    <col min="3091" max="3091" width="19.5703125" style="42" customWidth="1"/>
    <col min="3092" max="3094" width="0" style="42" hidden="1" customWidth="1"/>
    <col min="3095" max="3328" width="9.140625" style="42"/>
    <col min="3329" max="3329" width="53.85546875" style="42" customWidth="1"/>
    <col min="3330" max="3330" width="16.5703125" style="42" customWidth="1"/>
    <col min="3331" max="3336" width="0" style="42" hidden="1" customWidth="1"/>
    <col min="3337" max="3337" width="18.7109375" style="42" customWidth="1"/>
    <col min="3338" max="3346" width="0" style="42" hidden="1" customWidth="1"/>
    <col min="3347" max="3347" width="19.5703125" style="42" customWidth="1"/>
    <col min="3348" max="3350" width="0" style="42" hidden="1" customWidth="1"/>
    <col min="3351" max="3584" width="9.140625" style="42"/>
    <col min="3585" max="3585" width="53.85546875" style="42" customWidth="1"/>
    <col min="3586" max="3586" width="16.5703125" style="42" customWidth="1"/>
    <col min="3587" max="3592" width="0" style="42" hidden="1" customWidth="1"/>
    <col min="3593" max="3593" width="18.7109375" style="42" customWidth="1"/>
    <col min="3594" max="3602" width="0" style="42" hidden="1" customWidth="1"/>
    <col min="3603" max="3603" width="19.5703125" style="42" customWidth="1"/>
    <col min="3604" max="3606" width="0" style="42" hidden="1" customWidth="1"/>
    <col min="3607" max="3840" width="9.140625" style="42"/>
    <col min="3841" max="3841" width="53.85546875" style="42" customWidth="1"/>
    <col min="3842" max="3842" width="16.5703125" style="42" customWidth="1"/>
    <col min="3843" max="3848" width="0" style="42" hidden="1" customWidth="1"/>
    <col min="3849" max="3849" width="18.7109375" style="42" customWidth="1"/>
    <col min="3850" max="3858" width="0" style="42" hidden="1" customWidth="1"/>
    <col min="3859" max="3859" width="19.5703125" style="42" customWidth="1"/>
    <col min="3860" max="3862" width="0" style="42" hidden="1" customWidth="1"/>
    <col min="3863" max="4096" width="9.140625" style="42"/>
    <col min="4097" max="4097" width="53.85546875" style="42" customWidth="1"/>
    <col min="4098" max="4098" width="16.5703125" style="42" customWidth="1"/>
    <col min="4099" max="4104" width="0" style="42" hidden="1" customWidth="1"/>
    <col min="4105" max="4105" width="18.7109375" style="42" customWidth="1"/>
    <col min="4106" max="4114" width="0" style="42" hidden="1" customWidth="1"/>
    <col min="4115" max="4115" width="19.5703125" style="42" customWidth="1"/>
    <col min="4116" max="4118" width="0" style="42" hidden="1" customWidth="1"/>
    <col min="4119" max="4352" width="9.140625" style="42"/>
    <col min="4353" max="4353" width="53.85546875" style="42" customWidth="1"/>
    <col min="4354" max="4354" width="16.5703125" style="42" customWidth="1"/>
    <col min="4355" max="4360" width="0" style="42" hidden="1" customWidth="1"/>
    <col min="4361" max="4361" width="18.7109375" style="42" customWidth="1"/>
    <col min="4362" max="4370" width="0" style="42" hidden="1" customWidth="1"/>
    <col min="4371" max="4371" width="19.5703125" style="42" customWidth="1"/>
    <col min="4372" max="4374" width="0" style="42" hidden="1" customWidth="1"/>
    <col min="4375" max="4608" width="9.140625" style="42"/>
    <col min="4609" max="4609" width="53.85546875" style="42" customWidth="1"/>
    <col min="4610" max="4610" width="16.5703125" style="42" customWidth="1"/>
    <col min="4611" max="4616" width="0" style="42" hidden="1" customWidth="1"/>
    <col min="4617" max="4617" width="18.7109375" style="42" customWidth="1"/>
    <col min="4618" max="4626" width="0" style="42" hidden="1" customWidth="1"/>
    <col min="4627" max="4627" width="19.5703125" style="42" customWidth="1"/>
    <col min="4628" max="4630" width="0" style="42" hidden="1" customWidth="1"/>
    <col min="4631" max="4864" width="9.140625" style="42"/>
    <col min="4865" max="4865" width="53.85546875" style="42" customWidth="1"/>
    <col min="4866" max="4866" width="16.5703125" style="42" customWidth="1"/>
    <col min="4867" max="4872" width="0" style="42" hidden="1" customWidth="1"/>
    <col min="4873" max="4873" width="18.7109375" style="42" customWidth="1"/>
    <col min="4874" max="4882" width="0" style="42" hidden="1" customWidth="1"/>
    <col min="4883" max="4883" width="19.5703125" style="42" customWidth="1"/>
    <col min="4884" max="4886" width="0" style="42" hidden="1" customWidth="1"/>
    <col min="4887" max="5120" width="9.140625" style="42"/>
    <col min="5121" max="5121" width="53.85546875" style="42" customWidth="1"/>
    <col min="5122" max="5122" width="16.5703125" style="42" customWidth="1"/>
    <col min="5123" max="5128" width="0" style="42" hidden="1" customWidth="1"/>
    <col min="5129" max="5129" width="18.7109375" style="42" customWidth="1"/>
    <col min="5130" max="5138" width="0" style="42" hidden="1" customWidth="1"/>
    <col min="5139" max="5139" width="19.5703125" style="42" customWidth="1"/>
    <col min="5140" max="5142" width="0" style="42" hidden="1" customWidth="1"/>
    <col min="5143" max="5376" width="9.140625" style="42"/>
    <col min="5377" max="5377" width="53.85546875" style="42" customWidth="1"/>
    <col min="5378" max="5378" width="16.5703125" style="42" customWidth="1"/>
    <col min="5379" max="5384" width="0" style="42" hidden="1" customWidth="1"/>
    <col min="5385" max="5385" width="18.7109375" style="42" customWidth="1"/>
    <col min="5386" max="5394" width="0" style="42" hidden="1" customWidth="1"/>
    <col min="5395" max="5395" width="19.5703125" style="42" customWidth="1"/>
    <col min="5396" max="5398" width="0" style="42" hidden="1" customWidth="1"/>
    <col min="5399" max="5632" width="9.140625" style="42"/>
    <col min="5633" max="5633" width="53.85546875" style="42" customWidth="1"/>
    <col min="5634" max="5634" width="16.5703125" style="42" customWidth="1"/>
    <col min="5635" max="5640" width="0" style="42" hidden="1" customWidth="1"/>
    <col min="5641" max="5641" width="18.7109375" style="42" customWidth="1"/>
    <col min="5642" max="5650" width="0" style="42" hidden="1" customWidth="1"/>
    <col min="5651" max="5651" width="19.5703125" style="42" customWidth="1"/>
    <col min="5652" max="5654" width="0" style="42" hidden="1" customWidth="1"/>
    <col min="5655" max="5888" width="9.140625" style="42"/>
    <col min="5889" max="5889" width="53.85546875" style="42" customWidth="1"/>
    <col min="5890" max="5890" width="16.5703125" style="42" customWidth="1"/>
    <col min="5891" max="5896" width="0" style="42" hidden="1" customWidth="1"/>
    <col min="5897" max="5897" width="18.7109375" style="42" customWidth="1"/>
    <col min="5898" max="5906" width="0" style="42" hidden="1" customWidth="1"/>
    <col min="5907" max="5907" width="19.5703125" style="42" customWidth="1"/>
    <col min="5908" max="5910" width="0" style="42" hidden="1" customWidth="1"/>
    <col min="5911" max="6144" width="9.140625" style="42"/>
    <col min="6145" max="6145" width="53.85546875" style="42" customWidth="1"/>
    <col min="6146" max="6146" width="16.5703125" style="42" customWidth="1"/>
    <col min="6147" max="6152" width="0" style="42" hidden="1" customWidth="1"/>
    <col min="6153" max="6153" width="18.7109375" style="42" customWidth="1"/>
    <col min="6154" max="6162" width="0" style="42" hidden="1" customWidth="1"/>
    <col min="6163" max="6163" width="19.5703125" style="42" customWidth="1"/>
    <col min="6164" max="6166" width="0" style="42" hidden="1" customWidth="1"/>
    <col min="6167" max="6400" width="9.140625" style="42"/>
    <col min="6401" max="6401" width="53.85546875" style="42" customWidth="1"/>
    <col min="6402" max="6402" width="16.5703125" style="42" customWidth="1"/>
    <col min="6403" max="6408" width="0" style="42" hidden="1" customWidth="1"/>
    <col min="6409" max="6409" width="18.7109375" style="42" customWidth="1"/>
    <col min="6410" max="6418" width="0" style="42" hidden="1" customWidth="1"/>
    <col min="6419" max="6419" width="19.5703125" style="42" customWidth="1"/>
    <col min="6420" max="6422" width="0" style="42" hidden="1" customWidth="1"/>
    <col min="6423" max="6656" width="9.140625" style="42"/>
    <col min="6657" max="6657" width="53.85546875" style="42" customWidth="1"/>
    <col min="6658" max="6658" width="16.5703125" style="42" customWidth="1"/>
    <col min="6659" max="6664" width="0" style="42" hidden="1" customWidth="1"/>
    <col min="6665" max="6665" width="18.7109375" style="42" customWidth="1"/>
    <col min="6666" max="6674" width="0" style="42" hidden="1" customWidth="1"/>
    <col min="6675" max="6675" width="19.5703125" style="42" customWidth="1"/>
    <col min="6676" max="6678" width="0" style="42" hidden="1" customWidth="1"/>
    <col min="6679" max="6912" width="9.140625" style="42"/>
    <col min="6913" max="6913" width="53.85546875" style="42" customWidth="1"/>
    <col min="6914" max="6914" width="16.5703125" style="42" customWidth="1"/>
    <col min="6915" max="6920" width="0" style="42" hidden="1" customWidth="1"/>
    <col min="6921" max="6921" width="18.7109375" style="42" customWidth="1"/>
    <col min="6922" max="6930" width="0" style="42" hidden="1" customWidth="1"/>
    <col min="6931" max="6931" width="19.5703125" style="42" customWidth="1"/>
    <col min="6932" max="6934" width="0" style="42" hidden="1" customWidth="1"/>
    <col min="6935" max="7168" width="9.140625" style="42"/>
    <col min="7169" max="7169" width="53.85546875" style="42" customWidth="1"/>
    <col min="7170" max="7170" width="16.5703125" style="42" customWidth="1"/>
    <col min="7171" max="7176" width="0" style="42" hidden="1" customWidth="1"/>
    <col min="7177" max="7177" width="18.7109375" style="42" customWidth="1"/>
    <col min="7178" max="7186" width="0" style="42" hidden="1" customWidth="1"/>
    <col min="7187" max="7187" width="19.5703125" style="42" customWidth="1"/>
    <col min="7188" max="7190" width="0" style="42" hidden="1" customWidth="1"/>
    <col min="7191" max="7424" width="9.140625" style="42"/>
    <col min="7425" max="7425" width="53.85546875" style="42" customWidth="1"/>
    <col min="7426" max="7426" width="16.5703125" style="42" customWidth="1"/>
    <col min="7427" max="7432" width="0" style="42" hidden="1" customWidth="1"/>
    <col min="7433" max="7433" width="18.7109375" style="42" customWidth="1"/>
    <col min="7434" max="7442" width="0" style="42" hidden="1" customWidth="1"/>
    <col min="7443" max="7443" width="19.5703125" style="42" customWidth="1"/>
    <col min="7444" max="7446" width="0" style="42" hidden="1" customWidth="1"/>
    <col min="7447" max="7680" width="9.140625" style="42"/>
    <col min="7681" max="7681" width="53.85546875" style="42" customWidth="1"/>
    <col min="7682" max="7682" width="16.5703125" style="42" customWidth="1"/>
    <col min="7683" max="7688" width="0" style="42" hidden="1" customWidth="1"/>
    <col min="7689" max="7689" width="18.7109375" style="42" customWidth="1"/>
    <col min="7690" max="7698" width="0" style="42" hidden="1" customWidth="1"/>
    <col min="7699" max="7699" width="19.5703125" style="42" customWidth="1"/>
    <col min="7700" max="7702" width="0" style="42" hidden="1" customWidth="1"/>
    <col min="7703" max="7936" width="9.140625" style="42"/>
    <col min="7937" max="7937" width="53.85546875" style="42" customWidth="1"/>
    <col min="7938" max="7938" width="16.5703125" style="42" customWidth="1"/>
    <col min="7939" max="7944" width="0" style="42" hidden="1" customWidth="1"/>
    <col min="7945" max="7945" width="18.7109375" style="42" customWidth="1"/>
    <col min="7946" max="7954" width="0" style="42" hidden="1" customWidth="1"/>
    <col min="7955" max="7955" width="19.5703125" style="42" customWidth="1"/>
    <col min="7956" max="7958" width="0" style="42" hidden="1" customWidth="1"/>
    <col min="7959" max="8192" width="9.140625" style="42"/>
    <col min="8193" max="8193" width="53.85546875" style="42" customWidth="1"/>
    <col min="8194" max="8194" width="16.5703125" style="42" customWidth="1"/>
    <col min="8195" max="8200" width="0" style="42" hidden="1" customWidth="1"/>
    <col min="8201" max="8201" width="18.7109375" style="42" customWidth="1"/>
    <col min="8202" max="8210" width="0" style="42" hidden="1" customWidth="1"/>
    <col min="8211" max="8211" width="19.5703125" style="42" customWidth="1"/>
    <col min="8212" max="8214" width="0" style="42" hidden="1" customWidth="1"/>
    <col min="8215" max="8448" width="9.140625" style="42"/>
    <col min="8449" max="8449" width="53.85546875" style="42" customWidth="1"/>
    <col min="8450" max="8450" width="16.5703125" style="42" customWidth="1"/>
    <col min="8451" max="8456" width="0" style="42" hidden="1" customWidth="1"/>
    <col min="8457" max="8457" width="18.7109375" style="42" customWidth="1"/>
    <col min="8458" max="8466" width="0" style="42" hidden="1" customWidth="1"/>
    <col min="8467" max="8467" width="19.5703125" style="42" customWidth="1"/>
    <col min="8468" max="8470" width="0" style="42" hidden="1" customWidth="1"/>
    <col min="8471" max="8704" width="9.140625" style="42"/>
    <col min="8705" max="8705" width="53.85546875" style="42" customWidth="1"/>
    <col min="8706" max="8706" width="16.5703125" style="42" customWidth="1"/>
    <col min="8707" max="8712" width="0" style="42" hidden="1" customWidth="1"/>
    <col min="8713" max="8713" width="18.7109375" style="42" customWidth="1"/>
    <col min="8714" max="8722" width="0" style="42" hidden="1" customWidth="1"/>
    <col min="8723" max="8723" width="19.5703125" style="42" customWidth="1"/>
    <col min="8724" max="8726" width="0" style="42" hidden="1" customWidth="1"/>
    <col min="8727" max="8960" width="9.140625" style="42"/>
    <col min="8961" max="8961" width="53.85546875" style="42" customWidth="1"/>
    <col min="8962" max="8962" width="16.5703125" style="42" customWidth="1"/>
    <col min="8963" max="8968" width="0" style="42" hidden="1" customWidth="1"/>
    <col min="8969" max="8969" width="18.7109375" style="42" customWidth="1"/>
    <col min="8970" max="8978" width="0" style="42" hidden="1" customWidth="1"/>
    <col min="8979" max="8979" width="19.5703125" style="42" customWidth="1"/>
    <col min="8980" max="8982" width="0" style="42" hidden="1" customWidth="1"/>
    <col min="8983" max="9216" width="9.140625" style="42"/>
    <col min="9217" max="9217" width="53.85546875" style="42" customWidth="1"/>
    <col min="9218" max="9218" width="16.5703125" style="42" customWidth="1"/>
    <col min="9219" max="9224" width="0" style="42" hidden="1" customWidth="1"/>
    <col min="9225" max="9225" width="18.7109375" style="42" customWidth="1"/>
    <col min="9226" max="9234" width="0" style="42" hidden="1" customWidth="1"/>
    <col min="9235" max="9235" width="19.5703125" style="42" customWidth="1"/>
    <col min="9236" max="9238" width="0" style="42" hidden="1" customWidth="1"/>
    <col min="9239" max="9472" width="9.140625" style="42"/>
    <col min="9473" max="9473" width="53.85546875" style="42" customWidth="1"/>
    <col min="9474" max="9474" width="16.5703125" style="42" customWidth="1"/>
    <col min="9475" max="9480" width="0" style="42" hidden="1" customWidth="1"/>
    <col min="9481" max="9481" width="18.7109375" style="42" customWidth="1"/>
    <col min="9482" max="9490" width="0" style="42" hidden="1" customWidth="1"/>
    <col min="9491" max="9491" width="19.5703125" style="42" customWidth="1"/>
    <col min="9492" max="9494" width="0" style="42" hidden="1" customWidth="1"/>
    <col min="9495" max="9728" width="9.140625" style="42"/>
    <col min="9729" max="9729" width="53.85546875" style="42" customWidth="1"/>
    <col min="9730" max="9730" width="16.5703125" style="42" customWidth="1"/>
    <col min="9731" max="9736" width="0" style="42" hidden="1" customWidth="1"/>
    <col min="9737" max="9737" width="18.7109375" style="42" customWidth="1"/>
    <col min="9738" max="9746" width="0" style="42" hidden="1" customWidth="1"/>
    <col min="9747" max="9747" width="19.5703125" style="42" customWidth="1"/>
    <col min="9748" max="9750" width="0" style="42" hidden="1" customWidth="1"/>
    <col min="9751" max="9984" width="9.140625" style="42"/>
    <col min="9985" max="9985" width="53.85546875" style="42" customWidth="1"/>
    <col min="9986" max="9986" width="16.5703125" style="42" customWidth="1"/>
    <col min="9987" max="9992" width="0" style="42" hidden="1" customWidth="1"/>
    <col min="9993" max="9993" width="18.7109375" style="42" customWidth="1"/>
    <col min="9994" max="10002" width="0" style="42" hidden="1" customWidth="1"/>
    <col min="10003" max="10003" width="19.5703125" style="42" customWidth="1"/>
    <col min="10004" max="10006" width="0" style="42" hidden="1" customWidth="1"/>
    <col min="10007" max="10240" width="9.140625" style="42"/>
    <col min="10241" max="10241" width="53.85546875" style="42" customWidth="1"/>
    <col min="10242" max="10242" width="16.5703125" style="42" customWidth="1"/>
    <col min="10243" max="10248" width="0" style="42" hidden="1" customWidth="1"/>
    <col min="10249" max="10249" width="18.7109375" style="42" customWidth="1"/>
    <col min="10250" max="10258" width="0" style="42" hidden="1" customWidth="1"/>
    <col min="10259" max="10259" width="19.5703125" style="42" customWidth="1"/>
    <col min="10260" max="10262" width="0" style="42" hidden="1" customWidth="1"/>
    <col min="10263" max="10496" width="9.140625" style="42"/>
    <col min="10497" max="10497" width="53.85546875" style="42" customWidth="1"/>
    <col min="10498" max="10498" width="16.5703125" style="42" customWidth="1"/>
    <col min="10499" max="10504" width="0" style="42" hidden="1" customWidth="1"/>
    <col min="10505" max="10505" width="18.7109375" style="42" customWidth="1"/>
    <col min="10506" max="10514" width="0" style="42" hidden="1" customWidth="1"/>
    <col min="10515" max="10515" width="19.5703125" style="42" customWidth="1"/>
    <col min="10516" max="10518" width="0" style="42" hidden="1" customWidth="1"/>
    <col min="10519" max="10752" width="9.140625" style="42"/>
    <col min="10753" max="10753" width="53.85546875" style="42" customWidth="1"/>
    <col min="10754" max="10754" width="16.5703125" style="42" customWidth="1"/>
    <col min="10755" max="10760" width="0" style="42" hidden="1" customWidth="1"/>
    <col min="10761" max="10761" width="18.7109375" style="42" customWidth="1"/>
    <col min="10762" max="10770" width="0" style="42" hidden="1" customWidth="1"/>
    <col min="10771" max="10771" width="19.5703125" style="42" customWidth="1"/>
    <col min="10772" max="10774" width="0" style="42" hidden="1" customWidth="1"/>
    <col min="10775" max="11008" width="9.140625" style="42"/>
    <col min="11009" max="11009" width="53.85546875" style="42" customWidth="1"/>
    <col min="11010" max="11010" width="16.5703125" style="42" customWidth="1"/>
    <col min="11011" max="11016" width="0" style="42" hidden="1" customWidth="1"/>
    <col min="11017" max="11017" width="18.7109375" style="42" customWidth="1"/>
    <col min="11018" max="11026" width="0" style="42" hidden="1" customWidth="1"/>
    <col min="11027" max="11027" width="19.5703125" style="42" customWidth="1"/>
    <col min="11028" max="11030" width="0" style="42" hidden="1" customWidth="1"/>
    <col min="11031" max="11264" width="9.140625" style="42"/>
    <col min="11265" max="11265" width="53.85546875" style="42" customWidth="1"/>
    <col min="11266" max="11266" width="16.5703125" style="42" customWidth="1"/>
    <col min="11267" max="11272" width="0" style="42" hidden="1" customWidth="1"/>
    <col min="11273" max="11273" width="18.7109375" style="42" customWidth="1"/>
    <col min="11274" max="11282" width="0" style="42" hidden="1" customWidth="1"/>
    <col min="11283" max="11283" width="19.5703125" style="42" customWidth="1"/>
    <col min="11284" max="11286" width="0" style="42" hidden="1" customWidth="1"/>
    <col min="11287" max="11520" width="9.140625" style="42"/>
    <col min="11521" max="11521" width="53.85546875" style="42" customWidth="1"/>
    <col min="11522" max="11522" width="16.5703125" style="42" customWidth="1"/>
    <col min="11523" max="11528" width="0" style="42" hidden="1" customWidth="1"/>
    <col min="11529" max="11529" width="18.7109375" style="42" customWidth="1"/>
    <col min="11530" max="11538" width="0" style="42" hidden="1" customWidth="1"/>
    <col min="11539" max="11539" width="19.5703125" style="42" customWidth="1"/>
    <col min="11540" max="11542" width="0" style="42" hidden="1" customWidth="1"/>
    <col min="11543" max="11776" width="9.140625" style="42"/>
    <col min="11777" max="11777" width="53.85546875" style="42" customWidth="1"/>
    <col min="11778" max="11778" width="16.5703125" style="42" customWidth="1"/>
    <col min="11779" max="11784" width="0" style="42" hidden="1" customWidth="1"/>
    <col min="11785" max="11785" width="18.7109375" style="42" customWidth="1"/>
    <col min="11786" max="11794" width="0" style="42" hidden="1" customWidth="1"/>
    <col min="11795" max="11795" width="19.5703125" style="42" customWidth="1"/>
    <col min="11796" max="11798" width="0" style="42" hidden="1" customWidth="1"/>
    <col min="11799" max="12032" width="9.140625" style="42"/>
    <col min="12033" max="12033" width="53.85546875" style="42" customWidth="1"/>
    <col min="12034" max="12034" width="16.5703125" style="42" customWidth="1"/>
    <col min="12035" max="12040" width="0" style="42" hidden="1" customWidth="1"/>
    <col min="12041" max="12041" width="18.7109375" style="42" customWidth="1"/>
    <col min="12042" max="12050" width="0" style="42" hidden="1" customWidth="1"/>
    <col min="12051" max="12051" width="19.5703125" style="42" customWidth="1"/>
    <col min="12052" max="12054" width="0" style="42" hidden="1" customWidth="1"/>
    <col min="12055" max="12288" width="9.140625" style="42"/>
    <col min="12289" max="12289" width="53.85546875" style="42" customWidth="1"/>
    <col min="12290" max="12290" width="16.5703125" style="42" customWidth="1"/>
    <col min="12291" max="12296" width="0" style="42" hidden="1" customWidth="1"/>
    <col min="12297" max="12297" width="18.7109375" style="42" customWidth="1"/>
    <col min="12298" max="12306" width="0" style="42" hidden="1" customWidth="1"/>
    <col min="12307" max="12307" width="19.5703125" style="42" customWidth="1"/>
    <col min="12308" max="12310" width="0" style="42" hidden="1" customWidth="1"/>
    <col min="12311" max="12544" width="9.140625" style="42"/>
    <col min="12545" max="12545" width="53.85546875" style="42" customWidth="1"/>
    <col min="12546" max="12546" width="16.5703125" style="42" customWidth="1"/>
    <col min="12547" max="12552" width="0" style="42" hidden="1" customWidth="1"/>
    <col min="12553" max="12553" width="18.7109375" style="42" customWidth="1"/>
    <col min="12554" max="12562" width="0" style="42" hidden="1" customWidth="1"/>
    <col min="12563" max="12563" width="19.5703125" style="42" customWidth="1"/>
    <col min="12564" max="12566" width="0" style="42" hidden="1" customWidth="1"/>
    <col min="12567" max="12800" width="9.140625" style="42"/>
    <col min="12801" max="12801" width="53.85546875" style="42" customWidth="1"/>
    <col min="12802" max="12802" width="16.5703125" style="42" customWidth="1"/>
    <col min="12803" max="12808" width="0" style="42" hidden="1" customWidth="1"/>
    <col min="12809" max="12809" width="18.7109375" style="42" customWidth="1"/>
    <col min="12810" max="12818" width="0" style="42" hidden="1" customWidth="1"/>
    <col min="12819" max="12819" width="19.5703125" style="42" customWidth="1"/>
    <col min="12820" max="12822" width="0" style="42" hidden="1" customWidth="1"/>
    <col min="12823" max="13056" width="9.140625" style="42"/>
    <col min="13057" max="13057" width="53.85546875" style="42" customWidth="1"/>
    <col min="13058" max="13058" width="16.5703125" style="42" customWidth="1"/>
    <col min="13059" max="13064" width="0" style="42" hidden="1" customWidth="1"/>
    <col min="13065" max="13065" width="18.7109375" style="42" customWidth="1"/>
    <col min="13066" max="13074" width="0" style="42" hidden="1" customWidth="1"/>
    <col min="13075" max="13075" width="19.5703125" style="42" customWidth="1"/>
    <col min="13076" max="13078" width="0" style="42" hidden="1" customWidth="1"/>
    <col min="13079" max="13312" width="9.140625" style="42"/>
    <col min="13313" max="13313" width="53.85546875" style="42" customWidth="1"/>
    <col min="13314" max="13314" width="16.5703125" style="42" customWidth="1"/>
    <col min="13315" max="13320" width="0" style="42" hidden="1" customWidth="1"/>
    <col min="13321" max="13321" width="18.7109375" style="42" customWidth="1"/>
    <col min="13322" max="13330" width="0" style="42" hidden="1" customWidth="1"/>
    <col min="13331" max="13331" width="19.5703125" style="42" customWidth="1"/>
    <col min="13332" max="13334" width="0" style="42" hidden="1" customWidth="1"/>
    <col min="13335" max="13568" width="9.140625" style="42"/>
    <col min="13569" max="13569" width="53.85546875" style="42" customWidth="1"/>
    <col min="13570" max="13570" width="16.5703125" style="42" customWidth="1"/>
    <col min="13571" max="13576" width="0" style="42" hidden="1" customWidth="1"/>
    <col min="13577" max="13577" width="18.7109375" style="42" customWidth="1"/>
    <col min="13578" max="13586" width="0" style="42" hidden="1" customWidth="1"/>
    <col min="13587" max="13587" width="19.5703125" style="42" customWidth="1"/>
    <col min="13588" max="13590" width="0" style="42" hidden="1" customWidth="1"/>
    <col min="13591" max="13824" width="9.140625" style="42"/>
    <col min="13825" max="13825" width="53.85546875" style="42" customWidth="1"/>
    <col min="13826" max="13826" width="16.5703125" style="42" customWidth="1"/>
    <col min="13827" max="13832" width="0" style="42" hidden="1" customWidth="1"/>
    <col min="13833" max="13833" width="18.7109375" style="42" customWidth="1"/>
    <col min="13834" max="13842" width="0" style="42" hidden="1" customWidth="1"/>
    <col min="13843" max="13843" width="19.5703125" style="42" customWidth="1"/>
    <col min="13844" max="13846" width="0" style="42" hidden="1" customWidth="1"/>
    <col min="13847" max="14080" width="9.140625" style="42"/>
    <col min="14081" max="14081" width="53.85546875" style="42" customWidth="1"/>
    <col min="14082" max="14082" width="16.5703125" style="42" customWidth="1"/>
    <col min="14083" max="14088" width="0" style="42" hidden="1" customWidth="1"/>
    <col min="14089" max="14089" width="18.7109375" style="42" customWidth="1"/>
    <col min="14090" max="14098" width="0" style="42" hidden="1" customWidth="1"/>
    <col min="14099" max="14099" width="19.5703125" style="42" customWidth="1"/>
    <col min="14100" max="14102" width="0" style="42" hidden="1" customWidth="1"/>
    <col min="14103" max="14336" width="9.140625" style="42"/>
    <col min="14337" max="14337" width="53.85546875" style="42" customWidth="1"/>
    <col min="14338" max="14338" width="16.5703125" style="42" customWidth="1"/>
    <col min="14339" max="14344" width="0" style="42" hidden="1" customWidth="1"/>
    <col min="14345" max="14345" width="18.7109375" style="42" customWidth="1"/>
    <col min="14346" max="14354" width="0" style="42" hidden="1" customWidth="1"/>
    <col min="14355" max="14355" width="19.5703125" style="42" customWidth="1"/>
    <col min="14356" max="14358" width="0" style="42" hidden="1" customWidth="1"/>
    <col min="14359" max="14592" width="9.140625" style="42"/>
    <col min="14593" max="14593" width="53.85546875" style="42" customWidth="1"/>
    <col min="14594" max="14594" width="16.5703125" style="42" customWidth="1"/>
    <col min="14595" max="14600" width="0" style="42" hidden="1" customWidth="1"/>
    <col min="14601" max="14601" width="18.7109375" style="42" customWidth="1"/>
    <col min="14602" max="14610" width="0" style="42" hidden="1" customWidth="1"/>
    <col min="14611" max="14611" width="19.5703125" style="42" customWidth="1"/>
    <col min="14612" max="14614" width="0" style="42" hidden="1" customWidth="1"/>
    <col min="14615" max="14848" width="9.140625" style="42"/>
    <col min="14849" max="14849" width="53.85546875" style="42" customWidth="1"/>
    <col min="14850" max="14850" width="16.5703125" style="42" customWidth="1"/>
    <col min="14851" max="14856" width="0" style="42" hidden="1" customWidth="1"/>
    <col min="14857" max="14857" width="18.7109375" style="42" customWidth="1"/>
    <col min="14858" max="14866" width="0" style="42" hidden="1" customWidth="1"/>
    <col min="14867" max="14867" width="19.5703125" style="42" customWidth="1"/>
    <col min="14868" max="14870" width="0" style="42" hidden="1" customWidth="1"/>
    <col min="14871" max="15104" width="9.140625" style="42"/>
    <col min="15105" max="15105" width="53.85546875" style="42" customWidth="1"/>
    <col min="15106" max="15106" width="16.5703125" style="42" customWidth="1"/>
    <col min="15107" max="15112" width="0" style="42" hidden="1" customWidth="1"/>
    <col min="15113" max="15113" width="18.7109375" style="42" customWidth="1"/>
    <col min="15114" max="15122" width="0" style="42" hidden="1" customWidth="1"/>
    <col min="15123" max="15123" width="19.5703125" style="42" customWidth="1"/>
    <col min="15124" max="15126" width="0" style="42" hidden="1" customWidth="1"/>
    <col min="15127" max="15360" width="9.140625" style="42"/>
    <col min="15361" max="15361" width="53.85546875" style="42" customWidth="1"/>
    <col min="15362" max="15362" width="16.5703125" style="42" customWidth="1"/>
    <col min="15363" max="15368" width="0" style="42" hidden="1" customWidth="1"/>
    <col min="15369" max="15369" width="18.7109375" style="42" customWidth="1"/>
    <col min="15370" max="15378" width="0" style="42" hidden="1" customWidth="1"/>
    <col min="15379" max="15379" width="19.5703125" style="42" customWidth="1"/>
    <col min="15380" max="15382" width="0" style="42" hidden="1" customWidth="1"/>
    <col min="15383" max="15616" width="9.140625" style="42"/>
    <col min="15617" max="15617" width="53.85546875" style="42" customWidth="1"/>
    <col min="15618" max="15618" width="16.5703125" style="42" customWidth="1"/>
    <col min="15619" max="15624" width="0" style="42" hidden="1" customWidth="1"/>
    <col min="15625" max="15625" width="18.7109375" style="42" customWidth="1"/>
    <col min="15626" max="15634" width="0" style="42" hidden="1" customWidth="1"/>
    <col min="15635" max="15635" width="19.5703125" style="42" customWidth="1"/>
    <col min="15636" max="15638" width="0" style="42" hidden="1" customWidth="1"/>
    <col min="15639" max="15872" width="9.140625" style="42"/>
    <col min="15873" max="15873" width="53.85546875" style="42" customWidth="1"/>
    <col min="15874" max="15874" width="16.5703125" style="42" customWidth="1"/>
    <col min="15875" max="15880" width="0" style="42" hidden="1" customWidth="1"/>
    <col min="15881" max="15881" width="18.7109375" style="42" customWidth="1"/>
    <col min="15882" max="15890" width="0" style="42" hidden="1" customWidth="1"/>
    <col min="15891" max="15891" width="19.5703125" style="42" customWidth="1"/>
    <col min="15892" max="15894" width="0" style="42" hidden="1" customWidth="1"/>
    <col min="15895" max="16128" width="9.140625" style="42"/>
    <col min="16129" max="16129" width="53.85546875" style="42" customWidth="1"/>
    <col min="16130" max="16130" width="16.5703125" style="42" customWidth="1"/>
    <col min="16131" max="16136" width="0" style="42" hidden="1" customWidth="1"/>
    <col min="16137" max="16137" width="18.7109375" style="42" customWidth="1"/>
    <col min="16138" max="16146" width="0" style="42" hidden="1" customWidth="1"/>
    <col min="16147" max="16147" width="19.5703125" style="42" customWidth="1"/>
    <col min="16148" max="16150" width="0" style="42" hidden="1" customWidth="1"/>
    <col min="16151" max="16384" width="9.140625" style="42"/>
  </cols>
  <sheetData>
    <row r="1" spans="1:22" x14ac:dyDescent="0.25">
      <c r="A1" s="36"/>
      <c r="B1" s="37"/>
      <c r="C1" s="37"/>
      <c r="D1" s="37"/>
      <c r="E1" s="37"/>
      <c r="F1" s="37"/>
      <c r="G1" s="37"/>
      <c r="H1" s="37"/>
      <c r="I1" s="37"/>
      <c r="J1" s="38"/>
      <c r="K1" s="39"/>
      <c r="L1" s="39"/>
      <c r="M1" s="39"/>
      <c r="N1" s="39"/>
      <c r="O1" s="39"/>
      <c r="P1" s="39"/>
      <c r="Q1" s="39"/>
      <c r="R1" s="39"/>
      <c r="S1" s="39"/>
      <c r="T1" s="40"/>
      <c r="U1" s="40"/>
      <c r="V1" s="40"/>
    </row>
    <row r="2" spans="1:22" ht="15.95" customHeight="1" x14ac:dyDescent="0.25">
      <c r="A2" s="43" t="s">
        <v>322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15.75" customHeight="1" x14ac:dyDescent="0.25">
      <c r="A3" s="45" t="s">
        <v>326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2.75" customHeight="1" x14ac:dyDescent="0.25">
      <c r="A4" s="47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 ht="38.25" customHeight="1" x14ac:dyDescent="0.25">
      <c r="A5" s="49" t="s">
        <v>1</v>
      </c>
      <c r="B5" s="49" t="s">
        <v>327</v>
      </c>
      <c r="C5" s="49" t="s">
        <v>328</v>
      </c>
      <c r="D5" s="49" t="s">
        <v>328</v>
      </c>
      <c r="E5" s="49" t="s">
        <v>328</v>
      </c>
      <c r="F5" s="49" t="s">
        <v>328</v>
      </c>
      <c r="G5" s="49" t="s">
        <v>328</v>
      </c>
      <c r="H5" s="49" t="s">
        <v>328</v>
      </c>
      <c r="I5" s="49" t="s">
        <v>325</v>
      </c>
      <c r="J5" s="49" t="s">
        <v>328</v>
      </c>
      <c r="K5" s="49" t="s">
        <v>328</v>
      </c>
      <c r="L5" s="49" t="s">
        <v>328</v>
      </c>
      <c r="M5" s="49" t="s">
        <v>328</v>
      </c>
      <c r="N5" s="49" t="s">
        <v>328</v>
      </c>
      <c r="O5" s="49" t="s">
        <v>328</v>
      </c>
      <c r="P5" s="49" t="s">
        <v>328</v>
      </c>
      <c r="Q5" s="49" t="s">
        <v>328</v>
      </c>
      <c r="R5" s="50" t="s">
        <v>328</v>
      </c>
      <c r="S5" s="49" t="s">
        <v>2</v>
      </c>
      <c r="T5" s="51" t="s">
        <v>328</v>
      </c>
      <c r="U5" s="51" t="s">
        <v>328</v>
      </c>
      <c r="V5" s="52" t="s">
        <v>328</v>
      </c>
    </row>
    <row r="6" spans="1:22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0"/>
      <c r="S6" s="53"/>
      <c r="T6" s="54"/>
      <c r="U6" s="54"/>
      <c r="V6" s="52"/>
    </row>
    <row r="7" spans="1:22" ht="25.5" x14ac:dyDescent="0.25">
      <c r="A7" s="55" t="s">
        <v>3</v>
      </c>
      <c r="B7" s="56" t="s">
        <v>4</v>
      </c>
      <c r="C7" s="56"/>
      <c r="D7" s="56"/>
      <c r="E7" s="56"/>
      <c r="F7" s="56"/>
      <c r="G7" s="56"/>
      <c r="H7" s="57">
        <v>0</v>
      </c>
      <c r="I7" s="57">
        <f t="shared" ref="I7:S7" si="0">I8+I13+I18+I20+I22</f>
        <v>754359516.93000007</v>
      </c>
      <c r="J7" s="57">
        <f t="shared" si="0"/>
        <v>0</v>
      </c>
      <c r="K7" s="57">
        <f t="shared" si="0"/>
        <v>0</v>
      </c>
      <c r="L7" s="57">
        <f t="shared" si="0"/>
        <v>0</v>
      </c>
      <c r="M7" s="57">
        <f t="shared" si="0"/>
        <v>0</v>
      </c>
      <c r="N7" s="57">
        <f t="shared" si="0"/>
        <v>0</v>
      </c>
      <c r="O7" s="57">
        <f t="shared" si="0"/>
        <v>0</v>
      </c>
      <c r="P7" s="57">
        <f t="shared" si="0"/>
        <v>0</v>
      </c>
      <c r="Q7" s="57">
        <f t="shared" si="0"/>
        <v>0</v>
      </c>
      <c r="R7" s="57">
        <f t="shared" si="0"/>
        <v>209440640.87</v>
      </c>
      <c r="S7" s="57">
        <f t="shared" si="0"/>
        <v>192686361.28</v>
      </c>
      <c r="T7" s="58">
        <v>0</v>
      </c>
      <c r="U7" s="58">
        <v>0</v>
      </c>
      <c r="V7" s="58">
        <v>214807604.87</v>
      </c>
    </row>
    <row r="8" spans="1:22" outlineLevel="1" x14ac:dyDescent="0.25">
      <c r="A8" s="59" t="s">
        <v>5</v>
      </c>
      <c r="B8" s="60" t="s">
        <v>6</v>
      </c>
      <c r="C8" s="60"/>
      <c r="D8" s="60"/>
      <c r="E8" s="60"/>
      <c r="F8" s="60"/>
      <c r="G8" s="60"/>
      <c r="H8" s="61">
        <v>0</v>
      </c>
      <c r="I8" s="61">
        <v>386125632.19999999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99752920.620000005</v>
      </c>
      <c r="S8" s="61">
        <v>96227194.439999998</v>
      </c>
      <c r="T8" s="58">
        <v>0</v>
      </c>
      <c r="U8" s="58">
        <v>0</v>
      </c>
      <c r="V8" s="58">
        <v>96227194.439999998</v>
      </c>
    </row>
    <row r="9" spans="1:22" ht="51" outlineLevel="2" x14ac:dyDescent="0.25">
      <c r="A9" s="62" t="s">
        <v>329</v>
      </c>
      <c r="B9" s="63" t="s">
        <v>330</v>
      </c>
      <c r="C9" s="63"/>
      <c r="D9" s="63"/>
      <c r="E9" s="63"/>
      <c r="F9" s="63"/>
      <c r="G9" s="63"/>
      <c r="H9" s="64">
        <v>0</v>
      </c>
      <c r="I9" s="64">
        <v>381645032.19999999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98080100</v>
      </c>
      <c r="S9" s="64">
        <v>95150159.629999995</v>
      </c>
      <c r="T9" s="58">
        <v>0</v>
      </c>
      <c r="U9" s="58">
        <v>0</v>
      </c>
      <c r="V9" s="58">
        <v>95150159.629999995</v>
      </c>
    </row>
    <row r="10" spans="1:22" ht="76.5" outlineLevel="2" x14ac:dyDescent="0.25">
      <c r="A10" s="62" t="s">
        <v>331</v>
      </c>
      <c r="B10" s="63" t="s">
        <v>332</v>
      </c>
      <c r="C10" s="63"/>
      <c r="D10" s="63"/>
      <c r="E10" s="63"/>
      <c r="F10" s="63"/>
      <c r="G10" s="63"/>
      <c r="H10" s="64">
        <v>0</v>
      </c>
      <c r="I10" s="64">
        <v>4193500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1500920.62</v>
      </c>
      <c r="S10" s="64">
        <v>1077034.81</v>
      </c>
      <c r="T10" s="58">
        <v>0</v>
      </c>
      <c r="U10" s="58">
        <v>0</v>
      </c>
      <c r="V10" s="58">
        <v>1077034.81</v>
      </c>
    </row>
    <row r="11" spans="1:22" ht="89.25" outlineLevel="2" x14ac:dyDescent="0.25">
      <c r="A11" s="62" t="s">
        <v>333</v>
      </c>
      <c r="B11" s="63" t="s">
        <v>334</v>
      </c>
      <c r="C11" s="63"/>
      <c r="D11" s="63"/>
      <c r="E11" s="63"/>
      <c r="F11" s="63"/>
      <c r="G11" s="63"/>
      <c r="H11" s="64">
        <v>0</v>
      </c>
      <c r="I11" s="64">
        <v>115200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58">
        <v>0</v>
      </c>
      <c r="U11" s="58">
        <v>0</v>
      </c>
      <c r="V11" s="58">
        <v>0</v>
      </c>
    </row>
    <row r="12" spans="1:22" ht="89.25" outlineLevel="2" x14ac:dyDescent="0.25">
      <c r="A12" s="62" t="s">
        <v>11</v>
      </c>
      <c r="B12" s="63" t="s">
        <v>335</v>
      </c>
      <c r="C12" s="63"/>
      <c r="D12" s="63"/>
      <c r="E12" s="63"/>
      <c r="F12" s="63"/>
      <c r="G12" s="63"/>
      <c r="H12" s="64">
        <v>0</v>
      </c>
      <c r="I12" s="64">
        <v>171900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171900</v>
      </c>
      <c r="S12" s="64">
        <v>0</v>
      </c>
      <c r="T12" s="58">
        <v>0</v>
      </c>
      <c r="U12" s="58">
        <v>0</v>
      </c>
      <c r="V12" s="58">
        <v>0</v>
      </c>
    </row>
    <row r="13" spans="1:22" outlineLevel="1" x14ac:dyDescent="0.25">
      <c r="A13" s="59" t="s">
        <v>18</v>
      </c>
      <c r="B13" s="60" t="s">
        <v>19</v>
      </c>
      <c r="C13" s="60"/>
      <c r="D13" s="60"/>
      <c r="E13" s="60"/>
      <c r="F13" s="60"/>
      <c r="G13" s="60"/>
      <c r="H13" s="61">
        <v>0</v>
      </c>
      <c r="I13" s="61">
        <f>I14+I15+I17+I16</f>
        <v>366506365.66000003</v>
      </c>
      <c r="J13" s="61">
        <f t="shared" ref="J13:S13" si="1">J14+J15+J17+J16</f>
        <v>0</v>
      </c>
      <c r="K13" s="61">
        <f t="shared" si="1"/>
        <v>0</v>
      </c>
      <c r="L13" s="61">
        <f t="shared" si="1"/>
        <v>0</v>
      </c>
      <c r="M13" s="61">
        <f t="shared" si="1"/>
        <v>0</v>
      </c>
      <c r="N13" s="61">
        <f t="shared" si="1"/>
        <v>0</v>
      </c>
      <c r="O13" s="61">
        <f t="shared" si="1"/>
        <v>0</v>
      </c>
      <c r="P13" s="61">
        <f t="shared" si="1"/>
        <v>0</v>
      </c>
      <c r="Q13" s="61">
        <f t="shared" si="1"/>
        <v>0</v>
      </c>
      <c r="R13" s="61">
        <f t="shared" si="1"/>
        <v>109362720.25</v>
      </c>
      <c r="S13" s="61">
        <f t="shared" si="1"/>
        <v>96284536.659999996</v>
      </c>
      <c r="T13" s="58">
        <v>0</v>
      </c>
      <c r="U13" s="58">
        <v>0</v>
      </c>
      <c r="V13" s="58">
        <v>118405780.25</v>
      </c>
    </row>
    <row r="14" spans="1:22" ht="89.25" outlineLevel="2" x14ac:dyDescent="0.25">
      <c r="A14" s="62" t="s">
        <v>336</v>
      </c>
      <c r="B14" s="63" t="s">
        <v>337</v>
      </c>
      <c r="C14" s="63"/>
      <c r="D14" s="63"/>
      <c r="E14" s="63"/>
      <c r="F14" s="63"/>
      <c r="G14" s="63"/>
      <c r="H14" s="64">
        <v>0</v>
      </c>
      <c r="I14" s="64">
        <v>345771161.23000002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94540900</v>
      </c>
      <c r="S14" s="64">
        <v>92803400</v>
      </c>
      <c r="T14" s="58">
        <v>0</v>
      </c>
      <c r="U14" s="58">
        <v>0</v>
      </c>
      <c r="V14" s="58">
        <v>92803400</v>
      </c>
    </row>
    <row r="15" spans="1:22" ht="76.5" outlineLevel="2" x14ac:dyDescent="0.25">
      <c r="A15" s="62" t="s">
        <v>27</v>
      </c>
      <c r="B15" s="63" t="s">
        <v>338</v>
      </c>
      <c r="C15" s="63"/>
      <c r="D15" s="63"/>
      <c r="E15" s="63"/>
      <c r="F15" s="63"/>
      <c r="G15" s="63"/>
      <c r="H15" s="64">
        <v>0</v>
      </c>
      <c r="I15" s="64">
        <v>1722300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838240</v>
      </c>
      <c r="S15" s="64">
        <v>838240</v>
      </c>
      <c r="T15" s="58">
        <v>0</v>
      </c>
      <c r="U15" s="58">
        <v>0</v>
      </c>
      <c r="V15" s="58">
        <v>838240</v>
      </c>
    </row>
    <row r="16" spans="1:22" ht="51" outlineLevel="2" x14ac:dyDescent="0.25">
      <c r="A16" s="62" t="s">
        <v>24</v>
      </c>
      <c r="B16" s="63" t="s">
        <v>339</v>
      </c>
      <c r="C16" s="63"/>
      <c r="D16" s="63"/>
      <c r="E16" s="63"/>
      <c r="F16" s="63"/>
      <c r="G16" s="63"/>
      <c r="H16" s="64"/>
      <c r="I16" s="64">
        <v>8314240</v>
      </c>
      <c r="J16" s="64"/>
      <c r="K16" s="64"/>
      <c r="L16" s="64"/>
      <c r="M16" s="64"/>
      <c r="N16" s="64"/>
      <c r="O16" s="64"/>
      <c r="P16" s="64"/>
      <c r="Q16" s="64"/>
      <c r="R16" s="64"/>
      <c r="S16" s="64">
        <v>0</v>
      </c>
      <c r="T16" s="58"/>
      <c r="U16" s="58"/>
      <c r="V16" s="58"/>
    </row>
    <row r="17" spans="1:22" ht="51" outlineLevel="2" x14ac:dyDescent="0.25">
      <c r="A17" s="62" t="s">
        <v>24</v>
      </c>
      <c r="B17" s="63" t="s">
        <v>25</v>
      </c>
      <c r="C17" s="63"/>
      <c r="D17" s="63"/>
      <c r="E17" s="63"/>
      <c r="F17" s="63"/>
      <c r="G17" s="63"/>
      <c r="H17" s="64">
        <v>0</v>
      </c>
      <c r="I17" s="64">
        <v>10698664.43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13983580.25</v>
      </c>
      <c r="S17" s="64">
        <v>2642896.66</v>
      </c>
      <c r="T17" s="58">
        <v>0</v>
      </c>
      <c r="U17" s="58">
        <v>0</v>
      </c>
      <c r="V17" s="58">
        <v>13983580.25</v>
      </c>
    </row>
    <row r="18" spans="1:22" ht="25.5" outlineLevel="1" x14ac:dyDescent="0.25">
      <c r="A18" s="59" t="s">
        <v>30</v>
      </c>
      <c r="B18" s="60" t="s">
        <v>31</v>
      </c>
      <c r="C18" s="60"/>
      <c r="D18" s="60"/>
      <c r="E18" s="60"/>
      <c r="F18" s="60"/>
      <c r="G18" s="60"/>
      <c r="H18" s="61">
        <v>0</v>
      </c>
      <c r="I18" s="61">
        <f>I19</f>
        <v>586419.06999999995</v>
      </c>
      <c r="J18" s="61">
        <f t="shared" ref="J18:S18" si="2">J19</f>
        <v>0</v>
      </c>
      <c r="K18" s="61">
        <f t="shared" si="2"/>
        <v>0</v>
      </c>
      <c r="L18" s="61">
        <f t="shared" si="2"/>
        <v>0</v>
      </c>
      <c r="M18" s="61">
        <f t="shared" si="2"/>
        <v>0</v>
      </c>
      <c r="N18" s="61">
        <f t="shared" si="2"/>
        <v>0</v>
      </c>
      <c r="O18" s="61">
        <f t="shared" si="2"/>
        <v>0</v>
      </c>
      <c r="P18" s="61">
        <f t="shared" si="2"/>
        <v>0</v>
      </c>
      <c r="Q18" s="61">
        <f t="shared" si="2"/>
        <v>0</v>
      </c>
      <c r="R18" s="61">
        <f t="shared" si="2"/>
        <v>0</v>
      </c>
      <c r="S18" s="61">
        <f t="shared" si="2"/>
        <v>0</v>
      </c>
      <c r="T18" s="58">
        <v>0</v>
      </c>
      <c r="U18" s="58">
        <v>0</v>
      </c>
      <c r="V18" s="58">
        <v>0</v>
      </c>
    </row>
    <row r="19" spans="1:22" outlineLevel="2" x14ac:dyDescent="0.25">
      <c r="A19" s="62" t="s">
        <v>340</v>
      </c>
      <c r="B19" s="63" t="s">
        <v>341</v>
      </c>
      <c r="C19" s="63"/>
      <c r="D19" s="63"/>
      <c r="E19" s="63"/>
      <c r="F19" s="63"/>
      <c r="G19" s="63"/>
      <c r="H19" s="64">
        <v>0</v>
      </c>
      <c r="I19" s="64">
        <v>586419.06999999995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58">
        <v>0</v>
      </c>
      <c r="U19" s="58">
        <v>0</v>
      </c>
      <c r="V19" s="58">
        <v>0</v>
      </c>
    </row>
    <row r="20" spans="1:22" outlineLevel="1" x14ac:dyDescent="0.25">
      <c r="A20" s="59" t="s">
        <v>39</v>
      </c>
      <c r="B20" s="60" t="s">
        <v>40</v>
      </c>
      <c r="C20" s="60"/>
      <c r="D20" s="60"/>
      <c r="E20" s="60"/>
      <c r="F20" s="60"/>
      <c r="G20" s="60"/>
      <c r="H20" s="61">
        <v>0</v>
      </c>
      <c r="I20" s="61">
        <v>954900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325000</v>
      </c>
      <c r="S20" s="61">
        <v>174630.18</v>
      </c>
      <c r="T20" s="58">
        <v>0</v>
      </c>
      <c r="U20" s="58">
        <v>0</v>
      </c>
      <c r="V20" s="58">
        <v>174630.18</v>
      </c>
    </row>
    <row r="21" spans="1:22" ht="51" outlineLevel="2" x14ac:dyDescent="0.25">
      <c r="A21" s="62" t="s">
        <v>342</v>
      </c>
      <c r="B21" s="63" t="s">
        <v>343</v>
      </c>
      <c r="C21" s="63"/>
      <c r="D21" s="63"/>
      <c r="E21" s="63"/>
      <c r="F21" s="63"/>
      <c r="G21" s="63"/>
      <c r="H21" s="64">
        <v>0</v>
      </c>
      <c r="I21" s="64">
        <v>954900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325000</v>
      </c>
      <c r="S21" s="64">
        <v>174630.18</v>
      </c>
      <c r="T21" s="58">
        <v>0</v>
      </c>
      <c r="U21" s="58">
        <v>0</v>
      </c>
      <c r="V21" s="58">
        <v>174630.18</v>
      </c>
    </row>
    <row r="22" spans="1:22" outlineLevel="1" x14ac:dyDescent="0.25">
      <c r="A22" s="59" t="s">
        <v>45</v>
      </c>
      <c r="B22" s="60" t="s">
        <v>46</v>
      </c>
      <c r="C22" s="60"/>
      <c r="D22" s="60"/>
      <c r="E22" s="60"/>
      <c r="F22" s="60"/>
      <c r="G22" s="60"/>
      <c r="H22" s="61">
        <v>0</v>
      </c>
      <c r="I22" s="61">
        <v>186200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58">
        <v>0</v>
      </c>
      <c r="U22" s="58">
        <v>0</v>
      </c>
      <c r="V22" s="58">
        <v>0</v>
      </c>
    </row>
    <row r="23" spans="1:22" ht="25.5" outlineLevel="2" x14ac:dyDescent="0.25">
      <c r="A23" s="62" t="s">
        <v>344</v>
      </c>
      <c r="B23" s="63" t="s">
        <v>345</v>
      </c>
      <c r="C23" s="63"/>
      <c r="D23" s="63"/>
      <c r="E23" s="63"/>
      <c r="F23" s="63"/>
      <c r="G23" s="63"/>
      <c r="H23" s="64">
        <v>0</v>
      </c>
      <c r="I23" s="64">
        <v>186200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58">
        <v>0</v>
      </c>
      <c r="U23" s="58">
        <v>0</v>
      </c>
      <c r="V23" s="58">
        <v>0</v>
      </c>
    </row>
    <row r="24" spans="1:22" ht="38.25" x14ac:dyDescent="0.25">
      <c r="A24" s="55" t="s">
        <v>55</v>
      </c>
      <c r="B24" s="56" t="s">
        <v>56</v>
      </c>
      <c r="C24" s="56"/>
      <c r="D24" s="56"/>
      <c r="E24" s="56"/>
      <c r="F24" s="56"/>
      <c r="G24" s="56"/>
      <c r="H24" s="57">
        <v>0</v>
      </c>
      <c r="I24" s="57">
        <v>11277200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8">
        <v>0</v>
      </c>
      <c r="U24" s="58">
        <v>0</v>
      </c>
      <c r="V24" s="58">
        <v>0</v>
      </c>
    </row>
    <row r="25" spans="1:22" ht="25.5" outlineLevel="1" x14ac:dyDescent="0.25">
      <c r="A25" s="59" t="s">
        <v>70</v>
      </c>
      <c r="B25" s="60" t="s">
        <v>71</v>
      </c>
      <c r="C25" s="60"/>
      <c r="D25" s="60"/>
      <c r="E25" s="60"/>
      <c r="F25" s="60"/>
      <c r="G25" s="60"/>
      <c r="H25" s="61">
        <v>0</v>
      </c>
      <c r="I25" s="61">
        <v>11277200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58">
        <v>0</v>
      </c>
      <c r="U25" s="58">
        <v>0</v>
      </c>
      <c r="V25" s="58">
        <v>0</v>
      </c>
    </row>
    <row r="26" spans="1:22" ht="25.5" outlineLevel="2" x14ac:dyDescent="0.25">
      <c r="A26" s="62" t="s">
        <v>346</v>
      </c>
      <c r="B26" s="63" t="s">
        <v>347</v>
      </c>
      <c r="C26" s="63"/>
      <c r="D26" s="63"/>
      <c r="E26" s="63"/>
      <c r="F26" s="63"/>
      <c r="G26" s="63"/>
      <c r="H26" s="64">
        <v>0</v>
      </c>
      <c r="I26" s="64">
        <v>11277200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58">
        <v>0</v>
      </c>
      <c r="U26" s="58">
        <v>0</v>
      </c>
      <c r="V26" s="58">
        <v>0</v>
      </c>
    </row>
    <row r="27" spans="1:22" ht="25.5" x14ac:dyDescent="0.25">
      <c r="A27" s="55" t="s">
        <v>83</v>
      </c>
      <c r="B27" s="56" t="s">
        <v>84</v>
      </c>
      <c r="C27" s="56"/>
      <c r="D27" s="56"/>
      <c r="E27" s="56"/>
      <c r="F27" s="56"/>
      <c r="G27" s="56"/>
      <c r="H27" s="57">
        <v>0</v>
      </c>
      <c r="I27" s="57">
        <f>I28</f>
        <v>837524.69</v>
      </c>
      <c r="J27" s="57" t="e">
        <f>#REF!+J28</f>
        <v>#REF!</v>
      </c>
      <c r="K27" s="57" t="e">
        <f>#REF!+K28</f>
        <v>#REF!</v>
      </c>
      <c r="L27" s="57" t="e">
        <f>#REF!+L28</f>
        <v>#REF!</v>
      </c>
      <c r="M27" s="57" t="e">
        <f>#REF!+M28</f>
        <v>#REF!</v>
      </c>
      <c r="N27" s="57" t="e">
        <f>#REF!+N28</f>
        <v>#REF!</v>
      </c>
      <c r="O27" s="57" t="e">
        <f>#REF!+O28</f>
        <v>#REF!</v>
      </c>
      <c r="P27" s="57" t="e">
        <f>#REF!+P28</f>
        <v>#REF!</v>
      </c>
      <c r="Q27" s="57" t="e">
        <f>#REF!+Q28</f>
        <v>#REF!</v>
      </c>
      <c r="R27" s="57" t="e">
        <f>#REF!+R28</f>
        <v>#REF!</v>
      </c>
      <c r="S27" s="57">
        <f>S28</f>
        <v>0</v>
      </c>
      <c r="T27" s="58">
        <v>0</v>
      </c>
      <c r="U27" s="58">
        <v>0</v>
      </c>
      <c r="V27" s="58">
        <v>0</v>
      </c>
    </row>
    <row r="28" spans="1:22" ht="25.5" outlineLevel="1" x14ac:dyDescent="0.25">
      <c r="A28" s="59" t="s">
        <v>91</v>
      </c>
      <c r="B28" s="60" t="s">
        <v>92</v>
      </c>
      <c r="C28" s="60"/>
      <c r="D28" s="60"/>
      <c r="E28" s="60"/>
      <c r="F28" s="60"/>
      <c r="G28" s="60"/>
      <c r="H28" s="61">
        <v>0</v>
      </c>
      <c r="I28" s="61">
        <f>I29</f>
        <v>837524.69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58">
        <v>0</v>
      </c>
      <c r="U28" s="58">
        <v>0</v>
      </c>
      <c r="V28" s="58">
        <v>0</v>
      </c>
    </row>
    <row r="29" spans="1:22" ht="51" outlineLevel="2" x14ac:dyDescent="0.25">
      <c r="A29" s="62" t="s">
        <v>95</v>
      </c>
      <c r="B29" s="63" t="s">
        <v>96</v>
      </c>
      <c r="C29" s="63"/>
      <c r="D29" s="63"/>
      <c r="E29" s="63"/>
      <c r="F29" s="63"/>
      <c r="G29" s="63"/>
      <c r="H29" s="64">
        <v>0</v>
      </c>
      <c r="I29" s="64">
        <v>837524.69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58">
        <v>0</v>
      </c>
      <c r="U29" s="58">
        <v>0</v>
      </c>
      <c r="V29" s="58">
        <v>0</v>
      </c>
    </row>
    <row r="30" spans="1:22" ht="25.5" x14ac:dyDescent="0.25">
      <c r="A30" s="55" t="s">
        <v>116</v>
      </c>
      <c r="B30" s="56" t="s">
        <v>117</v>
      </c>
      <c r="C30" s="56"/>
      <c r="D30" s="56"/>
      <c r="E30" s="56"/>
      <c r="F30" s="56"/>
      <c r="G30" s="56"/>
      <c r="H30" s="57">
        <v>0</v>
      </c>
      <c r="I30" s="57">
        <f>I31+I44+I46</f>
        <v>53289384.109999999</v>
      </c>
      <c r="J30" s="57">
        <f t="shared" ref="J30:S30" si="3">J31+J44+J46</f>
        <v>0</v>
      </c>
      <c r="K30" s="57">
        <f t="shared" si="3"/>
        <v>0</v>
      </c>
      <c r="L30" s="57">
        <f t="shared" si="3"/>
        <v>0</v>
      </c>
      <c r="M30" s="57">
        <f t="shared" si="3"/>
        <v>0</v>
      </c>
      <c r="N30" s="57">
        <f t="shared" si="3"/>
        <v>0</v>
      </c>
      <c r="O30" s="57">
        <f t="shared" si="3"/>
        <v>0</v>
      </c>
      <c r="P30" s="57">
        <f t="shared" si="3"/>
        <v>0</v>
      </c>
      <c r="Q30" s="57">
        <f t="shared" si="3"/>
        <v>0</v>
      </c>
      <c r="R30" s="57">
        <f t="shared" si="3"/>
        <v>14081049</v>
      </c>
      <c r="S30" s="57">
        <f t="shared" si="3"/>
        <v>14045367.539999999</v>
      </c>
      <c r="T30" s="58">
        <v>0</v>
      </c>
      <c r="U30" s="58">
        <v>0</v>
      </c>
      <c r="V30" s="58">
        <v>11250814.42</v>
      </c>
    </row>
    <row r="31" spans="1:22" ht="25.5" outlineLevel="1" x14ac:dyDescent="0.25">
      <c r="A31" s="59" t="s">
        <v>118</v>
      </c>
      <c r="B31" s="60" t="s">
        <v>119</v>
      </c>
      <c r="C31" s="60"/>
      <c r="D31" s="60"/>
      <c r="E31" s="60"/>
      <c r="F31" s="60"/>
      <c r="G31" s="60"/>
      <c r="H31" s="61">
        <v>0</v>
      </c>
      <c r="I31" s="61">
        <f>I32+I33+I34+I35+I36+I37+I38+I39+I40+I41+I43+I42</f>
        <v>43132400</v>
      </c>
      <c r="J31" s="61">
        <f t="shared" ref="J31:S31" si="4">J32+J33+J34+J35+J36+J37+J38+J39+J40+J41+J43+J42</f>
        <v>0</v>
      </c>
      <c r="K31" s="61">
        <f t="shared" si="4"/>
        <v>0</v>
      </c>
      <c r="L31" s="61">
        <f t="shared" si="4"/>
        <v>0</v>
      </c>
      <c r="M31" s="61">
        <f t="shared" si="4"/>
        <v>0</v>
      </c>
      <c r="N31" s="61">
        <f t="shared" si="4"/>
        <v>0</v>
      </c>
      <c r="O31" s="61">
        <f t="shared" si="4"/>
        <v>0</v>
      </c>
      <c r="P31" s="61">
        <f t="shared" si="4"/>
        <v>0</v>
      </c>
      <c r="Q31" s="61">
        <f t="shared" si="4"/>
        <v>0</v>
      </c>
      <c r="R31" s="61">
        <f t="shared" si="4"/>
        <v>8602800</v>
      </c>
      <c r="S31" s="61">
        <f t="shared" si="4"/>
        <v>10334643.76</v>
      </c>
      <c r="T31" s="58">
        <v>0</v>
      </c>
      <c r="U31" s="58">
        <v>0</v>
      </c>
      <c r="V31" s="58">
        <v>6234250.8399999999</v>
      </c>
    </row>
    <row r="32" spans="1:22" outlineLevel="2" x14ac:dyDescent="0.25">
      <c r="A32" s="62" t="s">
        <v>348</v>
      </c>
      <c r="B32" s="63" t="s">
        <v>349</v>
      </c>
      <c r="C32" s="63"/>
      <c r="D32" s="63"/>
      <c r="E32" s="63"/>
      <c r="F32" s="63"/>
      <c r="G32" s="63"/>
      <c r="H32" s="64">
        <v>0</v>
      </c>
      <c r="I32" s="64">
        <v>313200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132000</v>
      </c>
      <c r="S32" s="64">
        <v>73636.639999999999</v>
      </c>
      <c r="T32" s="58">
        <v>0</v>
      </c>
      <c r="U32" s="58">
        <v>0</v>
      </c>
      <c r="V32" s="58">
        <v>73636.639999999999</v>
      </c>
    </row>
    <row r="33" spans="1:22" outlineLevel="2" x14ac:dyDescent="0.25">
      <c r="A33" s="62" t="s">
        <v>350</v>
      </c>
      <c r="B33" s="63" t="s">
        <v>351</v>
      </c>
      <c r="C33" s="63"/>
      <c r="D33" s="63"/>
      <c r="E33" s="63"/>
      <c r="F33" s="63"/>
      <c r="G33" s="63"/>
      <c r="H33" s="64">
        <v>0</v>
      </c>
      <c r="I33" s="64">
        <v>1880600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850000</v>
      </c>
      <c r="S33" s="64">
        <v>519760.02</v>
      </c>
      <c r="T33" s="58">
        <v>0</v>
      </c>
      <c r="U33" s="58">
        <v>0</v>
      </c>
      <c r="V33" s="58">
        <v>519760.02</v>
      </c>
    </row>
    <row r="34" spans="1:22" ht="25.5" outlineLevel="2" x14ac:dyDescent="0.25">
      <c r="A34" s="62" t="s">
        <v>352</v>
      </c>
      <c r="B34" s="63" t="s">
        <v>353</v>
      </c>
      <c r="C34" s="63"/>
      <c r="D34" s="63"/>
      <c r="E34" s="63"/>
      <c r="F34" s="63"/>
      <c r="G34" s="63"/>
      <c r="H34" s="64">
        <v>0</v>
      </c>
      <c r="I34" s="64">
        <v>14351400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5000000</v>
      </c>
      <c r="S34" s="64">
        <v>4340635.47</v>
      </c>
      <c r="T34" s="58">
        <v>0</v>
      </c>
      <c r="U34" s="58">
        <v>0</v>
      </c>
      <c r="V34" s="58">
        <v>4340635.47</v>
      </c>
    </row>
    <row r="35" spans="1:22" ht="25.5" outlineLevel="2" x14ac:dyDescent="0.25">
      <c r="A35" s="62" t="s">
        <v>354</v>
      </c>
      <c r="B35" s="63" t="s">
        <v>355</v>
      </c>
      <c r="C35" s="63"/>
      <c r="D35" s="63"/>
      <c r="E35" s="63"/>
      <c r="F35" s="63"/>
      <c r="G35" s="63"/>
      <c r="H35" s="64">
        <v>0</v>
      </c>
      <c r="I35" s="64">
        <v>320000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240000</v>
      </c>
      <c r="S35" s="64">
        <v>240000</v>
      </c>
      <c r="T35" s="58">
        <v>0</v>
      </c>
      <c r="U35" s="58">
        <v>0</v>
      </c>
      <c r="V35" s="58">
        <v>240000</v>
      </c>
    </row>
    <row r="36" spans="1:22" ht="38.25" outlineLevel="2" x14ac:dyDescent="0.25">
      <c r="A36" s="62" t="s">
        <v>356</v>
      </c>
      <c r="B36" s="63" t="s">
        <v>357</v>
      </c>
      <c r="C36" s="63"/>
      <c r="D36" s="63"/>
      <c r="E36" s="63"/>
      <c r="F36" s="63"/>
      <c r="G36" s="63"/>
      <c r="H36" s="64">
        <v>0</v>
      </c>
      <c r="I36" s="64">
        <v>3218300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1230000</v>
      </c>
      <c r="S36" s="64">
        <v>796089.12</v>
      </c>
      <c r="T36" s="58">
        <v>0</v>
      </c>
      <c r="U36" s="58">
        <v>0</v>
      </c>
      <c r="V36" s="58">
        <v>796089.12</v>
      </c>
    </row>
    <row r="37" spans="1:22" ht="25.5" outlineLevel="2" x14ac:dyDescent="0.25">
      <c r="A37" s="62" t="s">
        <v>358</v>
      </c>
      <c r="B37" s="63" t="s">
        <v>359</v>
      </c>
      <c r="C37" s="63"/>
      <c r="D37" s="63"/>
      <c r="E37" s="63"/>
      <c r="F37" s="63"/>
      <c r="G37" s="63"/>
      <c r="H37" s="64">
        <v>0</v>
      </c>
      <c r="I37" s="64">
        <v>174400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70000</v>
      </c>
      <c r="S37" s="64">
        <v>0</v>
      </c>
      <c r="T37" s="58">
        <v>0</v>
      </c>
      <c r="U37" s="58">
        <v>0</v>
      </c>
      <c r="V37" s="58">
        <v>0</v>
      </c>
    </row>
    <row r="38" spans="1:22" ht="25.5" outlineLevel="2" x14ac:dyDescent="0.25">
      <c r="A38" s="62" t="s">
        <v>360</v>
      </c>
      <c r="B38" s="63" t="s">
        <v>361</v>
      </c>
      <c r="C38" s="63"/>
      <c r="D38" s="63"/>
      <c r="E38" s="63"/>
      <c r="F38" s="63"/>
      <c r="G38" s="63"/>
      <c r="H38" s="64">
        <v>0</v>
      </c>
      <c r="I38" s="64">
        <v>6500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58">
        <v>0</v>
      </c>
      <c r="U38" s="58">
        <v>0</v>
      </c>
      <c r="V38" s="58">
        <v>0</v>
      </c>
    </row>
    <row r="39" spans="1:22" ht="38.25" outlineLevel="2" x14ac:dyDescent="0.25">
      <c r="A39" s="62" t="s">
        <v>362</v>
      </c>
      <c r="B39" s="63" t="s">
        <v>363</v>
      </c>
      <c r="C39" s="63"/>
      <c r="D39" s="63"/>
      <c r="E39" s="63"/>
      <c r="F39" s="63"/>
      <c r="G39" s="63"/>
      <c r="H39" s="64">
        <v>0</v>
      </c>
      <c r="I39" s="64">
        <v>355900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150000</v>
      </c>
      <c r="S39" s="64">
        <v>41627.31</v>
      </c>
      <c r="T39" s="58">
        <v>0</v>
      </c>
      <c r="U39" s="58">
        <v>0</v>
      </c>
      <c r="V39" s="58">
        <v>41627.31</v>
      </c>
    </row>
    <row r="40" spans="1:22" ht="38.25" outlineLevel="2" x14ac:dyDescent="0.25">
      <c r="A40" s="62" t="s">
        <v>364</v>
      </c>
      <c r="B40" s="63" t="s">
        <v>365</v>
      </c>
      <c r="C40" s="63"/>
      <c r="D40" s="63"/>
      <c r="E40" s="63"/>
      <c r="F40" s="63"/>
      <c r="G40" s="63"/>
      <c r="H40" s="64">
        <v>0</v>
      </c>
      <c r="I40" s="64">
        <v>768200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605000</v>
      </c>
      <c r="S40" s="64">
        <v>135625.20000000001</v>
      </c>
      <c r="T40" s="58">
        <v>0</v>
      </c>
      <c r="U40" s="58">
        <v>0</v>
      </c>
      <c r="V40" s="58">
        <v>135625.20000000001</v>
      </c>
    </row>
    <row r="41" spans="1:22" ht="63.75" outlineLevel="2" x14ac:dyDescent="0.25">
      <c r="A41" s="62" t="s">
        <v>366</v>
      </c>
      <c r="B41" s="63" t="s">
        <v>367</v>
      </c>
      <c r="C41" s="63"/>
      <c r="D41" s="63"/>
      <c r="E41" s="63"/>
      <c r="F41" s="63"/>
      <c r="G41" s="63"/>
      <c r="H41" s="64"/>
      <c r="I41" s="64">
        <v>5225000</v>
      </c>
      <c r="J41" s="64"/>
      <c r="K41" s="64"/>
      <c r="L41" s="64"/>
      <c r="M41" s="64"/>
      <c r="N41" s="64"/>
      <c r="O41" s="64"/>
      <c r="P41" s="64"/>
      <c r="Q41" s="64"/>
      <c r="R41" s="64"/>
      <c r="S41" s="64">
        <v>967470</v>
      </c>
      <c r="T41" s="58"/>
      <c r="U41" s="58"/>
      <c r="V41" s="58"/>
    </row>
    <row r="42" spans="1:22" ht="38.25" outlineLevel="2" x14ac:dyDescent="0.25">
      <c r="A42" s="62" t="s">
        <v>368</v>
      </c>
      <c r="B42" s="63" t="s">
        <v>369</v>
      </c>
      <c r="C42" s="63"/>
      <c r="D42" s="63"/>
      <c r="E42" s="63"/>
      <c r="F42" s="63"/>
      <c r="G42" s="63"/>
      <c r="H42" s="64"/>
      <c r="I42" s="64">
        <v>16193100</v>
      </c>
      <c r="J42" s="64"/>
      <c r="K42" s="64"/>
      <c r="L42" s="64"/>
      <c r="M42" s="64"/>
      <c r="N42" s="64"/>
      <c r="O42" s="64"/>
      <c r="P42" s="64"/>
      <c r="Q42" s="64"/>
      <c r="R42" s="64"/>
      <c r="S42" s="64">
        <v>3219800</v>
      </c>
      <c r="T42" s="58"/>
      <c r="U42" s="58"/>
      <c r="V42" s="58"/>
    </row>
    <row r="43" spans="1:22" ht="63.75" outlineLevel="2" x14ac:dyDescent="0.25">
      <c r="A43" s="62" t="s">
        <v>370</v>
      </c>
      <c r="B43" s="63" t="s">
        <v>371</v>
      </c>
      <c r="C43" s="63"/>
      <c r="D43" s="63"/>
      <c r="E43" s="63"/>
      <c r="F43" s="63"/>
      <c r="G43" s="63"/>
      <c r="H43" s="64">
        <v>0</v>
      </c>
      <c r="I43" s="64">
        <v>325800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325800</v>
      </c>
      <c r="S43" s="64">
        <v>0</v>
      </c>
      <c r="T43" s="58">
        <v>0</v>
      </c>
      <c r="U43" s="58">
        <v>0</v>
      </c>
      <c r="V43" s="58">
        <v>0</v>
      </c>
    </row>
    <row r="44" spans="1:22" ht="38.25" outlineLevel="1" x14ac:dyDescent="0.25">
      <c r="A44" s="59" t="s">
        <v>128</v>
      </c>
      <c r="B44" s="60" t="s">
        <v>129</v>
      </c>
      <c r="C44" s="60"/>
      <c r="D44" s="60"/>
      <c r="E44" s="60"/>
      <c r="F44" s="60"/>
      <c r="G44" s="60"/>
      <c r="H44" s="61">
        <v>0</v>
      </c>
      <c r="I44" s="61">
        <f>I45</f>
        <v>2167084.11</v>
      </c>
      <c r="J44" s="61">
        <f t="shared" ref="J44:S44" si="5">J45</f>
        <v>0</v>
      </c>
      <c r="K44" s="61">
        <f t="shared" si="5"/>
        <v>0</v>
      </c>
      <c r="L44" s="61">
        <f t="shared" si="5"/>
        <v>0</v>
      </c>
      <c r="M44" s="61">
        <f t="shared" si="5"/>
        <v>0</v>
      </c>
      <c r="N44" s="61">
        <f t="shared" si="5"/>
        <v>0</v>
      </c>
      <c r="O44" s="61">
        <f t="shared" si="5"/>
        <v>0</v>
      </c>
      <c r="P44" s="61">
        <f t="shared" si="5"/>
        <v>0</v>
      </c>
      <c r="Q44" s="61">
        <f t="shared" si="5"/>
        <v>0</v>
      </c>
      <c r="R44" s="61">
        <f t="shared" si="5"/>
        <v>3480794</v>
      </c>
      <c r="S44" s="61">
        <f t="shared" si="5"/>
        <v>2157926.25</v>
      </c>
      <c r="T44" s="58">
        <v>0</v>
      </c>
      <c r="U44" s="58">
        <v>0</v>
      </c>
      <c r="V44" s="58">
        <v>3463766.05</v>
      </c>
    </row>
    <row r="45" spans="1:22" ht="25.5" outlineLevel="2" x14ac:dyDescent="0.25">
      <c r="A45" s="62" t="s">
        <v>130</v>
      </c>
      <c r="B45" s="63" t="s">
        <v>131</v>
      </c>
      <c r="C45" s="63"/>
      <c r="D45" s="63"/>
      <c r="E45" s="63"/>
      <c r="F45" s="63"/>
      <c r="G45" s="63"/>
      <c r="H45" s="64">
        <v>0</v>
      </c>
      <c r="I45" s="64">
        <v>2167084.11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3480794</v>
      </c>
      <c r="S45" s="64">
        <v>2157926.25</v>
      </c>
      <c r="T45" s="58">
        <v>0</v>
      </c>
      <c r="U45" s="58">
        <v>0</v>
      </c>
      <c r="V45" s="58">
        <v>3463766.05</v>
      </c>
    </row>
    <row r="46" spans="1:22" ht="38.25" outlineLevel="1" x14ac:dyDescent="0.25">
      <c r="A46" s="59" t="s">
        <v>372</v>
      </c>
      <c r="B46" s="60" t="s">
        <v>373</v>
      </c>
      <c r="C46" s="60"/>
      <c r="D46" s="60"/>
      <c r="E46" s="60"/>
      <c r="F46" s="60"/>
      <c r="G46" s="60"/>
      <c r="H46" s="61">
        <v>0</v>
      </c>
      <c r="I46" s="61">
        <v>7989900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1997455</v>
      </c>
      <c r="S46" s="61">
        <v>1552797.53</v>
      </c>
      <c r="T46" s="58">
        <v>0</v>
      </c>
      <c r="U46" s="58">
        <v>0</v>
      </c>
      <c r="V46" s="58">
        <v>1552797.53</v>
      </c>
    </row>
    <row r="47" spans="1:22" ht="89.25" outlineLevel="2" x14ac:dyDescent="0.25">
      <c r="A47" s="62" t="s">
        <v>374</v>
      </c>
      <c r="B47" s="63" t="s">
        <v>375</v>
      </c>
      <c r="C47" s="63"/>
      <c r="D47" s="63"/>
      <c r="E47" s="63"/>
      <c r="F47" s="63"/>
      <c r="G47" s="63"/>
      <c r="H47" s="64">
        <v>0</v>
      </c>
      <c r="I47" s="64">
        <v>7989900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1997455</v>
      </c>
      <c r="S47" s="64">
        <v>1552797.53</v>
      </c>
      <c r="T47" s="58">
        <v>0</v>
      </c>
      <c r="U47" s="58">
        <v>0</v>
      </c>
      <c r="V47" s="58">
        <v>1552797.53</v>
      </c>
    </row>
    <row r="48" spans="1:22" ht="25.5" x14ac:dyDescent="0.25">
      <c r="A48" s="55" t="s">
        <v>150</v>
      </c>
      <c r="B48" s="56" t="s">
        <v>151</v>
      </c>
      <c r="C48" s="56"/>
      <c r="D48" s="56"/>
      <c r="E48" s="56"/>
      <c r="F48" s="56"/>
      <c r="G48" s="56"/>
      <c r="H48" s="57">
        <v>0</v>
      </c>
      <c r="I48" s="57">
        <f>I49+I52+I56+I58</f>
        <v>311418055.77999997</v>
      </c>
      <c r="J48" s="57">
        <f t="shared" ref="J48:S48" si="6">J49+J52+J56+J58</f>
        <v>0</v>
      </c>
      <c r="K48" s="57">
        <f t="shared" si="6"/>
        <v>0</v>
      </c>
      <c r="L48" s="57">
        <f t="shared" si="6"/>
        <v>0</v>
      </c>
      <c r="M48" s="57">
        <f t="shared" si="6"/>
        <v>0</v>
      </c>
      <c r="N48" s="57">
        <f t="shared" si="6"/>
        <v>0</v>
      </c>
      <c r="O48" s="57">
        <f t="shared" si="6"/>
        <v>0</v>
      </c>
      <c r="P48" s="57">
        <f t="shared" si="6"/>
        <v>0</v>
      </c>
      <c r="Q48" s="57">
        <f t="shared" si="6"/>
        <v>0</v>
      </c>
      <c r="R48" s="57">
        <f t="shared" si="6"/>
        <v>265000</v>
      </c>
      <c r="S48" s="57">
        <f t="shared" si="6"/>
        <v>94749.52</v>
      </c>
      <c r="T48" s="58">
        <v>0</v>
      </c>
      <c r="U48" s="58">
        <v>0</v>
      </c>
      <c r="V48" s="58">
        <v>94749.52</v>
      </c>
    </row>
    <row r="49" spans="1:22" ht="25.5" outlineLevel="1" x14ac:dyDescent="0.25">
      <c r="A49" s="59" t="s">
        <v>156</v>
      </c>
      <c r="B49" s="60" t="s">
        <v>157</v>
      </c>
      <c r="C49" s="60"/>
      <c r="D49" s="60"/>
      <c r="E49" s="60"/>
      <c r="F49" s="60"/>
      <c r="G49" s="60"/>
      <c r="H49" s="61">
        <v>0</v>
      </c>
      <c r="I49" s="61">
        <v>197683000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58">
        <v>0</v>
      </c>
      <c r="U49" s="58">
        <v>0</v>
      </c>
      <c r="V49" s="58">
        <v>0</v>
      </c>
    </row>
    <row r="50" spans="1:22" ht="25.5" outlineLevel="2" x14ac:dyDescent="0.25">
      <c r="A50" s="62" t="s">
        <v>159</v>
      </c>
      <c r="B50" s="63" t="s">
        <v>376</v>
      </c>
      <c r="C50" s="63"/>
      <c r="D50" s="63"/>
      <c r="E50" s="63"/>
      <c r="F50" s="63"/>
      <c r="G50" s="63"/>
      <c r="H50" s="64">
        <v>0</v>
      </c>
      <c r="I50" s="64">
        <v>325000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58">
        <v>0</v>
      </c>
      <c r="U50" s="58">
        <v>0</v>
      </c>
      <c r="V50" s="58">
        <v>0</v>
      </c>
    </row>
    <row r="51" spans="1:22" ht="25.5" outlineLevel="2" x14ac:dyDescent="0.25">
      <c r="A51" s="62" t="s">
        <v>161</v>
      </c>
      <c r="B51" s="63" t="s">
        <v>377</v>
      </c>
      <c r="C51" s="63"/>
      <c r="D51" s="63"/>
      <c r="E51" s="63"/>
      <c r="F51" s="63"/>
      <c r="G51" s="63"/>
      <c r="H51" s="64">
        <v>0</v>
      </c>
      <c r="I51" s="64">
        <v>197358000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58">
        <v>0</v>
      </c>
      <c r="U51" s="58">
        <v>0</v>
      </c>
      <c r="V51" s="58">
        <v>0</v>
      </c>
    </row>
    <row r="52" spans="1:22" outlineLevel="1" x14ac:dyDescent="0.25">
      <c r="A52" s="59" t="s">
        <v>163</v>
      </c>
      <c r="B52" s="60" t="s">
        <v>164</v>
      </c>
      <c r="C52" s="60"/>
      <c r="D52" s="60"/>
      <c r="E52" s="60"/>
      <c r="F52" s="60"/>
      <c r="G52" s="60"/>
      <c r="H52" s="61">
        <v>0</v>
      </c>
      <c r="I52" s="61">
        <v>52022100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265000</v>
      </c>
      <c r="S52" s="61">
        <v>94749.52</v>
      </c>
      <c r="T52" s="58">
        <v>0</v>
      </c>
      <c r="U52" s="58">
        <v>0</v>
      </c>
      <c r="V52" s="58">
        <v>94749.52</v>
      </c>
    </row>
    <row r="53" spans="1:22" ht="38.25" outlineLevel="2" x14ac:dyDescent="0.25">
      <c r="A53" s="62" t="s">
        <v>378</v>
      </c>
      <c r="B53" s="63" t="s">
        <v>379</v>
      </c>
      <c r="C53" s="63"/>
      <c r="D53" s="63"/>
      <c r="E53" s="63"/>
      <c r="F53" s="63"/>
      <c r="G53" s="63"/>
      <c r="H53" s="64">
        <v>0</v>
      </c>
      <c r="I53" s="64">
        <v>630400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265000</v>
      </c>
      <c r="S53" s="64">
        <v>94749.52</v>
      </c>
      <c r="T53" s="58">
        <v>0</v>
      </c>
      <c r="U53" s="58">
        <v>0</v>
      </c>
      <c r="V53" s="58">
        <v>94749.52</v>
      </c>
    </row>
    <row r="54" spans="1:22" ht="54.75" customHeight="1" outlineLevel="2" x14ac:dyDescent="0.25">
      <c r="A54" s="62" t="s">
        <v>380</v>
      </c>
      <c r="B54" s="63" t="s">
        <v>381</v>
      </c>
      <c r="C54" s="63"/>
      <c r="D54" s="63"/>
      <c r="E54" s="63"/>
      <c r="F54" s="63"/>
      <c r="G54" s="63"/>
      <c r="H54" s="64">
        <v>0</v>
      </c>
      <c r="I54" s="64">
        <v>47870600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58">
        <v>0</v>
      </c>
      <c r="U54" s="58">
        <v>0</v>
      </c>
      <c r="V54" s="58">
        <v>0</v>
      </c>
    </row>
    <row r="55" spans="1:22" ht="39.75" customHeight="1" outlineLevel="2" x14ac:dyDescent="0.25">
      <c r="A55" s="62" t="s">
        <v>382</v>
      </c>
      <c r="B55" s="63" t="s">
        <v>383</v>
      </c>
      <c r="C55" s="63"/>
      <c r="D55" s="63"/>
      <c r="E55" s="63"/>
      <c r="F55" s="63"/>
      <c r="G55" s="63"/>
      <c r="H55" s="64">
        <v>0</v>
      </c>
      <c r="I55" s="64">
        <v>3521100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58">
        <v>0</v>
      </c>
      <c r="U55" s="58">
        <v>0</v>
      </c>
      <c r="V55" s="58">
        <v>0</v>
      </c>
    </row>
    <row r="56" spans="1:22" ht="25.5" outlineLevel="1" x14ac:dyDescent="0.25">
      <c r="A56" s="59" t="s">
        <v>173</v>
      </c>
      <c r="B56" s="60" t="s">
        <v>174</v>
      </c>
      <c r="C56" s="60"/>
      <c r="D56" s="60"/>
      <c r="E56" s="60"/>
      <c r="F56" s="60"/>
      <c r="G56" s="60"/>
      <c r="H56" s="61">
        <v>0</v>
      </c>
      <c r="I56" s="61">
        <v>440600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58">
        <v>0</v>
      </c>
      <c r="U56" s="58">
        <v>0</v>
      </c>
      <c r="V56" s="58">
        <v>0</v>
      </c>
    </row>
    <row r="57" spans="1:22" ht="27.75" customHeight="1" outlineLevel="2" x14ac:dyDescent="0.25">
      <c r="A57" s="62" t="s">
        <v>384</v>
      </c>
      <c r="B57" s="63" t="s">
        <v>385</v>
      </c>
      <c r="C57" s="63"/>
      <c r="D57" s="63"/>
      <c r="E57" s="63"/>
      <c r="F57" s="63"/>
      <c r="G57" s="63"/>
      <c r="H57" s="64">
        <v>0</v>
      </c>
      <c r="I57" s="64">
        <v>440600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58">
        <v>0</v>
      </c>
      <c r="U57" s="58">
        <v>0</v>
      </c>
      <c r="V57" s="58">
        <v>0</v>
      </c>
    </row>
    <row r="58" spans="1:22" ht="25.5" outlineLevel="1" x14ac:dyDescent="0.25">
      <c r="A58" s="59" t="s">
        <v>179</v>
      </c>
      <c r="B58" s="60" t="s">
        <v>180</v>
      </c>
      <c r="C58" s="60"/>
      <c r="D58" s="60"/>
      <c r="E58" s="60"/>
      <c r="F58" s="60"/>
      <c r="G58" s="60"/>
      <c r="H58" s="61">
        <v>0</v>
      </c>
      <c r="I58" s="61">
        <f>I60+I59+I61</f>
        <v>61272355.780000001</v>
      </c>
      <c r="J58" s="61">
        <f t="shared" ref="J58:S58" si="7">J60+J59+J61</f>
        <v>0</v>
      </c>
      <c r="K58" s="61">
        <f t="shared" si="7"/>
        <v>0</v>
      </c>
      <c r="L58" s="61">
        <f t="shared" si="7"/>
        <v>0</v>
      </c>
      <c r="M58" s="61">
        <f t="shared" si="7"/>
        <v>0</v>
      </c>
      <c r="N58" s="61">
        <f t="shared" si="7"/>
        <v>0</v>
      </c>
      <c r="O58" s="61">
        <f t="shared" si="7"/>
        <v>0</v>
      </c>
      <c r="P58" s="61">
        <f t="shared" si="7"/>
        <v>0</v>
      </c>
      <c r="Q58" s="61">
        <f t="shared" si="7"/>
        <v>0</v>
      </c>
      <c r="R58" s="61">
        <f t="shared" si="7"/>
        <v>0</v>
      </c>
      <c r="S58" s="61">
        <f t="shared" si="7"/>
        <v>0</v>
      </c>
      <c r="T58" s="58">
        <v>0</v>
      </c>
      <c r="U58" s="58">
        <v>0</v>
      </c>
      <c r="V58" s="58">
        <v>0</v>
      </c>
    </row>
    <row r="59" spans="1:22" ht="39.75" customHeight="1" outlineLevel="2" x14ac:dyDescent="0.25">
      <c r="A59" s="62" t="s">
        <v>186</v>
      </c>
      <c r="B59" s="63" t="s">
        <v>386</v>
      </c>
      <c r="C59" s="63"/>
      <c r="D59" s="63"/>
      <c r="E59" s="63"/>
      <c r="F59" s="63"/>
      <c r="G59" s="63"/>
      <c r="H59" s="64">
        <v>0</v>
      </c>
      <c r="I59" s="64">
        <v>13780000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58">
        <v>0</v>
      </c>
      <c r="U59" s="58">
        <v>0</v>
      </c>
      <c r="V59" s="58">
        <v>0</v>
      </c>
    </row>
    <row r="60" spans="1:22" ht="39.75" customHeight="1" outlineLevel="2" x14ac:dyDescent="0.25">
      <c r="A60" s="62" t="s">
        <v>161</v>
      </c>
      <c r="B60" s="63" t="s">
        <v>387</v>
      </c>
      <c r="C60" s="63"/>
      <c r="D60" s="63"/>
      <c r="E60" s="63"/>
      <c r="F60" s="63"/>
      <c r="G60" s="63"/>
      <c r="H60" s="64">
        <v>0</v>
      </c>
      <c r="I60" s="64">
        <v>13805600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58"/>
      <c r="U60" s="58"/>
      <c r="V60" s="58"/>
    </row>
    <row r="61" spans="1:22" ht="38.25" outlineLevel="2" x14ac:dyDescent="0.25">
      <c r="A61" s="62" t="s">
        <v>388</v>
      </c>
      <c r="B61" s="63" t="s">
        <v>389</v>
      </c>
      <c r="C61" s="63"/>
      <c r="D61" s="63"/>
      <c r="E61" s="63"/>
      <c r="F61" s="63"/>
      <c r="G61" s="63"/>
      <c r="H61" s="64"/>
      <c r="I61" s="64">
        <v>33686755.780000001</v>
      </c>
      <c r="J61" s="64"/>
      <c r="K61" s="64"/>
      <c r="L61" s="64"/>
      <c r="M61" s="64"/>
      <c r="N61" s="64"/>
      <c r="O61" s="64"/>
      <c r="P61" s="64"/>
      <c r="Q61" s="64"/>
      <c r="R61" s="64"/>
      <c r="S61" s="64">
        <v>0</v>
      </c>
      <c r="T61" s="58"/>
      <c r="U61" s="58"/>
      <c r="V61" s="58"/>
    </row>
    <row r="62" spans="1:22" ht="38.25" x14ac:dyDescent="0.25">
      <c r="A62" s="55" t="s">
        <v>189</v>
      </c>
      <c r="B62" s="56" t="s">
        <v>190</v>
      </c>
      <c r="C62" s="56"/>
      <c r="D62" s="56"/>
      <c r="E62" s="56"/>
      <c r="F62" s="56"/>
      <c r="G62" s="56"/>
      <c r="H62" s="57">
        <v>0</v>
      </c>
      <c r="I62" s="57">
        <f>I63</f>
        <v>104432.79</v>
      </c>
      <c r="J62" s="57">
        <f t="shared" ref="J62:S62" si="8">J63</f>
        <v>0</v>
      </c>
      <c r="K62" s="57">
        <f t="shared" si="8"/>
        <v>0</v>
      </c>
      <c r="L62" s="57">
        <f t="shared" si="8"/>
        <v>0</v>
      </c>
      <c r="M62" s="57">
        <f t="shared" si="8"/>
        <v>0</v>
      </c>
      <c r="N62" s="57">
        <f t="shared" si="8"/>
        <v>0</v>
      </c>
      <c r="O62" s="57">
        <f t="shared" si="8"/>
        <v>0</v>
      </c>
      <c r="P62" s="57">
        <f t="shared" si="8"/>
        <v>0</v>
      </c>
      <c r="Q62" s="57">
        <f t="shared" si="8"/>
        <v>0</v>
      </c>
      <c r="R62" s="57">
        <f t="shared" si="8"/>
        <v>104432.79</v>
      </c>
      <c r="S62" s="57">
        <f t="shared" si="8"/>
        <v>0</v>
      </c>
      <c r="T62" s="58">
        <v>0</v>
      </c>
      <c r="U62" s="58">
        <v>0</v>
      </c>
      <c r="V62" s="58">
        <v>0</v>
      </c>
    </row>
    <row r="63" spans="1:22" ht="53.25" customHeight="1" outlineLevel="2" x14ac:dyDescent="0.25">
      <c r="A63" s="62" t="s">
        <v>390</v>
      </c>
      <c r="B63" s="63" t="s">
        <v>391</v>
      </c>
      <c r="C63" s="63"/>
      <c r="D63" s="63"/>
      <c r="E63" s="63"/>
      <c r="F63" s="63"/>
      <c r="G63" s="63"/>
      <c r="H63" s="64">
        <v>0</v>
      </c>
      <c r="I63" s="64">
        <v>104432.79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104432.79</v>
      </c>
      <c r="S63" s="64">
        <v>0</v>
      </c>
      <c r="T63" s="58">
        <v>0</v>
      </c>
      <c r="U63" s="58">
        <v>0</v>
      </c>
      <c r="V63" s="58">
        <v>0</v>
      </c>
    </row>
    <row r="64" spans="1:22" ht="25.5" x14ac:dyDescent="0.25">
      <c r="A64" s="55" t="s">
        <v>196</v>
      </c>
      <c r="B64" s="56" t="s">
        <v>197</v>
      </c>
      <c r="C64" s="56"/>
      <c r="D64" s="56"/>
      <c r="E64" s="56"/>
      <c r="F64" s="56"/>
      <c r="G64" s="56"/>
      <c r="H64" s="57">
        <v>0</v>
      </c>
      <c r="I64" s="57">
        <f>I65+I67</f>
        <v>4519600</v>
      </c>
      <c r="J64" s="57">
        <f t="shared" ref="J64:S64" si="9">J65+J67</f>
        <v>0</v>
      </c>
      <c r="K64" s="57">
        <f t="shared" si="9"/>
        <v>0</v>
      </c>
      <c r="L64" s="57">
        <f t="shared" si="9"/>
        <v>0</v>
      </c>
      <c r="M64" s="57">
        <f t="shared" si="9"/>
        <v>0</v>
      </c>
      <c r="N64" s="57">
        <f t="shared" si="9"/>
        <v>0</v>
      </c>
      <c r="O64" s="57">
        <f t="shared" si="9"/>
        <v>0</v>
      </c>
      <c r="P64" s="57">
        <f t="shared" si="9"/>
        <v>0</v>
      </c>
      <c r="Q64" s="57">
        <f t="shared" si="9"/>
        <v>0</v>
      </c>
      <c r="R64" s="57">
        <f t="shared" si="9"/>
        <v>2068000</v>
      </c>
      <c r="S64" s="57">
        <f t="shared" si="9"/>
        <v>1143260.3999999999</v>
      </c>
      <c r="T64" s="58">
        <v>0</v>
      </c>
      <c r="U64" s="58">
        <v>0</v>
      </c>
      <c r="V64" s="58">
        <v>1915203.03</v>
      </c>
    </row>
    <row r="65" spans="1:22" outlineLevel="1" x14ac:dyDescent="0.25">
      <c r="A65" s="59" t="s">
        <v>202</v>
      </c>
      <c r="B65" s="60" t="s">
        <v>203</v>
      </c>
      <c r="C65" s="60"/>
      <c r="D65" s="60"/>
      <c r="E65" s="60"/>
      <c r="F65" s="60"/>
      <c r="G65" s="60"/>
      <c r="H65" s="61">
        <v>0</v>
      </c>
      <c r="I65" s="61">
        <f>I66</f>
        <v>4492600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2041000</v>
      </c>
      <c r="S65" s="61">
        <v>1116260.3999999999</v>
      </c>
      <c r="T65" s="58">
        <v>0</v>
      </c>
      <c r="U65" s="58">
        <v>0</v>
      </c>
      <c r="V65" s="58">
        <v>1116260.3999999999</v>
      </c>
    </row>
    <row r="66" spans="1:22" ht="51" outlineLevel="2" x14ac:dyDescent="0.25">
      <c r="A66" s="62" t="s">
        <v>392</v>
      </c>
      <c r="B66" s="63" t="s">
        <v>393</v>
      </c>
      <c r="C66" s="63"/>
      <c r="D66" s="63"/>
      <c r="E66" s="63"/>
      <c r="F66" s="63"/>
      <c r="G66" s="63"/>
      <c r="H66" s="64">
        <v>0</v>
      </c>
      <c r="I66" s="64">
        <v>4492600</v>
      </c>
      <c r="J66" s="64">
        <v>4492600</v>
      </c>
      <c r="K66" s="64">
        <v>4492600</v>
      </c>
      <c r="L66" s="64">
        <v>4492600</v>
      </c>
      <c r="M66" s="64">
        <v>4492600</v>
      </c>
      <c r="N66" s="64">
        <v>4492600</v>
      </c>
      <c r="O66" s="64">
        <v>4492600</v>
      </c>
      <c r="P66" s="64">
        <v>4492600</v>
      </c>
      <c r="Q66" s="64">
        <v>4492600</v>
      </c>
      <c r="R66" s="64">
        <v>4492600</v>
      </c>
      <c r="S66" s="64">
        <v>4492600</v>
      </c>
      <c r="T66" s="64">
        <v>4492600</v>
      </c>
      <c r="U66" s="64">
        <v>4492600</v>
      </c>
      <c r="V66" s="64">
        <v>4492600</v>
      </c>
    </row>
    <row r="67" spans="1:22" ht="25.5" outlineLevel="1" x14ac:dyDescent="0.25">
      <c r="A67" s="59" t="s">
        <v>214</v>
      </c>
      <c r="B67" s="60" t="s">
        <v>215</v>
      </c>
      <c r="C67" s="60"/>
      <c r="D67" s="60"/>
      <c r="E67" s="60"/>
      <c r="F67" s="60"/>
      <c r="G67" s="60"/>
      <c r="H67" s="61">
        <v>0</v>
      </c>
      <c r="I67" s="61">
        <f>I68</f>
        <v>27000</v>
      </c>
      <c r="J67" s="61">
        <f t="shared" ref="J67:S67" si="10">J68</f>
        <v>0</v>
      </c>
      <c r="K67" s="61">
        <f t="shared" si="10"/>
        <v>0</v>
      </c>
      <c r="L67" s="61">
        <f t="shared" si="10"/>
        <v>0</v>
      </c>
      <c r="M67" s="61">
        <f t="shared" si="10"/>
        <v>0</v>
      </c>
      <c r="N67" s="61">
        <f t="shared" si="10"/>
        <v>0</v>
      </c>
      <c r="O67" s="61">
        <f t="shared" si="10"/>
        <v>0</v>
      </c>
      <c r="P67" s="61">
        <f t="shared" si="10"/>
        <v>0</v>
      </c>
      <c r="Q67" s="61">
        <f t="shared" si="10"/>
        <v>0</v>
      </c>
      <c r="R67" s="61">
        <f t="shared" si="10"/>
        <v>27000</v>
      </c>
      <c r="S67" s="61">
        <f t="shared" si="10"/>
        <v>27000</v>
      </c>
      <c r="T67" s="58">
        <v>0</v>
      </c>
      <c r="U67" s="58">
        <v>0</v>
      </c>
      <c r="V67" s="58">
        <v>27000</v>
      </c>
    </row>
    <row r="68" spans="1:22" ht="25.5" outlineLevel="2" x14ac:dyDescent="0.25">
      <c r="A68" s="62" t="s">
        <v>394</v>
      </c>
      <c r="B68" s="63" t="s">
        <v>395</v>
      </c>
      <c r="C68" s="63"/>
      <c r="D68" s="63"/>
      <c r="E68" s="63"/>
      <c r="F68" s="63"/>
      <c r="G68" s="63"/>
      <c r="H68" s="64">
        <v>0</v>
      </c>
      <c r="I68" s="64">
        <v>27000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27000</v>
      </c>
      <c r="S68" s="64">
        <v>27000</v>
      </c>
      <c r="T68" s="58">
        <v>0</v>
      </c>
      <c r="U68" s="58">
        <v>0</v>
      </c>
      <c r="V68" s="58">
        <v>27000</v>
      </c>
    </row>
    <row r="69" spans="1:22" ht="25.5" x14ac:dyDescent="0.25">
      <c r="A69" s="55" t="s">
        <v>284</v>
      </c>
      <c r="B69" s="56" t="s">
        <v>285</v>
      </c>
      <c r="C69" s="56"/>
      <c r="D69" s="56"/>
      <c r="E69" s="56"/>
      <c r="F69" s="56"/>
      <c r="G69" s="56"/>
      <c r="H69" s="57">
        <v>0</v>
      </c>
      <c r="I69" s="57">
        <f>I70</f>
        <v>1230790.2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8">
        <v>0</v>
      </c>
      <c r="U69" s="58">
        <v>0</v>
      </c>
      <c r="V69" s="58">
        <v>0</v>
      </c>
    </row>
    <row r="70" spans="1:22" ht="25.5" outlineLevel="2" x14ac:dyDescent="0.25">
      <c r="A70" s="62" t="s">
        <v>286</v>
      </c>
      <c r="B70" s="63" t="s">
        <v>289</v>
      </c>
      <c r="C70" s="63"/>
      <c r="D70" s="63"/>
      <c r="E70" s="63"/>
      <c r="F70" s="63"/>
      <c r="G70" s="63"/>
      <c r="H70" s="64">
        <v>0</v>
      </c>
      <c r="I70" s="64">
        <v>1230790.2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58">
        <v>0</v>
      </c>
      <c r="U70" s="58">
        <v>0</v>
      </c>
      <c r="V70" s="58">
        <v>0</v>
      </c>
    </row>
    <row r="71" spans="1:22" ht="18.75" customHeight="1" x14ac:dyDescent="0.25">
      <c r="A71" s="65" t="s">
        <v>319</v>
      </c>
      <c r="B71" s="66"/>
      <c r="C71" s="66"/>
      <c r="D71" s="66"/>
      <c r="E71" s="66"/>
      <c r="F71" s="66"/>
      <c r="G71" s="66"/>
      <c r="H71" s="67">
        <v>0</v>
      </c>
      <c r="I71" s="67">
        <f t="shared" ref="I71:S71" si="11">I7+I24+I27+I30+I48+I62+I69+I64</f>
        <v>1137036504.5000002</v>
      </c>
      <c r="J71" s="67" t="e">
        <f t="shared" si="11"/>
        <v>#REF!</v>
      </c>
      <c r="K71" s="67" t="e">
        <f t="shared" si="11"/>
        <v>#REF!</v>
      </c>
      <c r="L71" s="67" t="e">
        <f t="shared" si="11"/>
        <v>#REF!</v>
      </c>
      <c r="M71" s="67" t="e">
        <f t="shared" si="11"/>
        <v>#REF!</v>
      </c>
      <c r="N71" s="67" t="e">
        <f t="shared" si="11"/>
        <v>#REF!</v>
      </c>
      <c r="O71" s="67" t="e">
        <f t="shared" si="11"/>
        <v>#REF!</v>
      </c>
      <c r="P71" s="67" t="e">
        <f t="shared" si="11"/>
        <v>#REF!</v>
      </c>
      <c r="Q71" s="67" t="e">
        <f t="shared" si="11"/>
        <v>#REF!</v>
      </c>
      <c r="R71" s="67" t="e">
        <f t="shared" si="11"/>
        <v>#REF!</v>
      </c>
      <c r="S71" s="67">
        <f t="shared" si="11"/>
        <v>207969738.74000001</v>
      </c>
      <c r="T71" s="68">
        <v>0</v>
      </c>
      <c r="U71" s="68">
        <v>0</v>
      </c>
      <c r="V71" s="68">
        <v>228068371.84</v>
      </c>
    </row>
    <row r="72" spans="1:22" ht="12.75" customHeight="1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 t="s">
        <v>328</v>
      </c>
      <c r="S72" s="39"/>
      <c r="T72" s="40"/>
      <c r="U72" s="40"/>
      <c r="V72" s="40" t="s">
        <v>328</v>
      </c>
    </row>
    <row r="75" spans="1:22" x14ac:dyDescent="0.25">
      <c r="I75" s="70"/>
    </row>
  </sheetData>
  <mergeCells count="25">
    <mergeCell ref="T5:T6"/>
    <mergeCell ref="U5:U6"/>
    <mergeCell ref="A71:G71"/>
    <mergeCell ref="M5:M6"/>
    <mergeCell ref="N5:N6"/>
    <mergeCell ref="O5:O6"/>
    <mergeCell ref="P5:P6"/>
    <mergeCell ref="Q5:Q6"/>
    <mergeCell ref="S5:S6"/>
    <mergeCell ref="G5:G6"/>
    <mergeCell ref="H5:H6"/>
    <mergeCell ref="I5:I6"/>
    <mergeCell ref="J5:J6"/>
    <mergeCell ref="K5:K6"/>
    <mergeCell ref="L5:L6"/>
    <mergeCell ref="A1:I1"/>
    <mergeCell ref="A2:V2"/>
    <mergeCell ref="A3:V3"/>
    <mergeCell ref="A4:V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workbookViewId="0">
      <selection activeCell="A10" sqref="A10"/>
    </sheetView>
  </sheetViews>
  <sheetFormatPr defaultRowHeight="15" outlineLevelRow="2" x14ac:dyDescent="0.25"/>
  <cols>
    <col min="1" max="1" width="44.140625" style="69" customWidth="1"/>
    <col min="2" max="2" width="14.28515625" style="69" customWidth="1"/>
    <col min="3" max="8" width="9.140625" style="69" hidden="1" customWidth="1"/>
    <col min="9" max="9" width="14.7109375" style="69" customWidth="1"/>
    <col min="10" max="18" width="9.140625" style="69" hidden="1" customWidth="1"/>
    <col min="19" max="19" width="17.5703125" style="69" customWidth="1"/>
    <col min="20" max="22" width="9.140625" style="42" hidden="1" customWidth="1"/>
    <col min="23" max="256" width="9.140625" style="42"/>
    <col min="257" max="257" width="44.140625" style="42" customWidth="1"/>
    <col min="258" max="258" width="14.28515625" style="42" customWidth="1"/>
    <col min="259" max="264" width="0" style="42" hidden="1" customWidth="1"/>
    <col min="265" max="265" width="14.7109375" style="42" customWidth="1"/>
    <col min="266" max="274" width="0" style="42" hidden="1" customWidth="1"/>
    <col min="275" max="275" width="17.5703125" style="42" customWidth="1"/>
    <col min="276" max="278" width="0" style="42" hidden="1" customWidth="1"/>
    <col min="279" max="512" width="9.140625" style="42"/>
    <col min="513" max="513" width="44.140625" style="42" customWidth="1"/>
    <col min="514" max="514" width="14.28515625" style="42" customWidth="1"/>
    <col min="515" max="520" width="0" style="42" hidden="1" customWidth="1"/>
    <col min="521" max="521" width="14.7109375" style="42" customWidth="1"/>
    <col min="522" max="530" width="0" style="42" hidden="1" customWidth="1"/>
    <col min="531" max="531" width="17.5703125" style="42" customWidth="1"/>
    <col min="532" max="534" width="0" style="42" hidden="1" customWidth="1"/>
    <col min="535" max="768" width="9.140625" style="42"/>
    <col min="769" max="769" width="44.140625" style="42" customWidth="1"/>
    <col min="770" max="770" width="14.28515625" style="42" customWidth="1"/>
    <col min="771" max="776" width="0" style="42" hidden="1" customWidth="1"/>
    <col min="777" max="777" width="14.7109375" style="42" customWidth="1"/>
    <col min="778" max="786" width="0" style="42" hidden="1" customWidth="1"/>
    <col min="787" max="787" width="17.5703125" style="42" customWidth="1"/>
    <col min="788" max="790" width="0" style="42" hidden="1" customWidth="1"/>
    <col min="791" max="1024" width="9.140625" style="42"/>
    <col min="1025" max="1025" width="44.140625" style="42" customWidth="1"/>
    <col min="1026" max="1026" width="14.28515625" style="42" customWidth="1"/>
    <col min="1027" max="1032" width="0" style="42" hidden="1" customWidth="1"/>
    <col min="1033" max="1033" width="14.7109375" style="42" customWidth="1"/>
    <col min="1034" max="1042" width="0" style="42" hidden="1" customWidth="1"/>
    <col min="1043" max="1043" width="17.5703125" style="42" customWidth="1"/>
    <col min="1044" max="1046" width="0" style="42" hidden="1" customWidth="1"/>
    <col min="1047" max="1280" width="9.140625" style="42"/>
    <col min="1281" max="1281" width="44.140625" style="42" customWidth="1"/>
    <col min="1282" max="1282" width="14.28515625" style="42" customWidth="1"/>
    <col min="1283" max="1288" width="0" style="42" hidden="1" customWidth="1"/>
    <col min="1289" max="1289" width="14.7109375" style="42" customWidth="1"/>
    <col min="1290" max="1298" width="0" style="42" hidden="1" customWidth="1"/>
    <col min="1299" max="1299" width="17.5703125" style="42" customWidth="1"/>
    <col min="1300" max="1302" width="0" style="42" hidden="1" customWidth="1"/>
    <col min="1303" max="1536" width="9.140625" style="42"/>
    <col min="1537" max="1537" width="44.140625" style="42" customWidth="1"/>
    <col min="1538" max="1538" width="14.28515625" style="42" customWidth="1"/>
    <col min="1539" max="1544" width="0" style="42" hidden="1" customWidth="1"/>
    <col min="1545" max="1545" width="14.7109375" style="42" customWidth="1"/>
    <col min="1546" max="1554" width="0" style="42" hidden="1" customWidth="1"/>
    <col min="1555" max="1555" width="17.5703125" style="42" customWidth="1"/>
    <col min="1556" max="1558" width="0" style="42" hidden="1" customWidth="1"/>
    <col min="1559" max="1792" width="9.140625" style="42"/>
    <col min="1793" max="1793" width="44.140625" style="42" customWidth="1"/>
    <col min="1794" max="1794" width="14.28515625" style="42" customWidth="1"/>
    <col min="1795" max="1800" width="0" style="42" hidden="1" customWidth="1"/>
    <col min="1801" max="1801" width="14.7109375" style="42" customWidth="1"/>
    <col min="1802" max="1810" width="0" style="42" hidden="1" customWidth="1"/>
    <col min="1811" max="1811" width="17.5703125" style="42" customWidth="1"/>
    <col min="1812" max="1814" width="0" style="42" hidden="1" customWidth="1"/>
    <col min="1815" max="2048" width="9.140625" style="42"/>
    <col min="2049" max="2049" width="44.140625" style="42" customWidth="1"/>
    <col min="2050" max="2050" width="14.28515625" style="42" customWidth="1"/>
    <col min="2051" max="2056" width="0" style="42" hidden="1" customWidth="1"/>
    <col min="2057" max="2057" width="14.7109375" style="42" customWidth="1"/>
    <col min="2058" max="2066" width="0" style="42" hidden="1" customWidth="1"/>
    <col min="2067" max="2067" width="17.5703125" style="42" customWidth="1"/>
    <col min="2068" max="2070" width="0" style="42" hidden="1" customWidth="1"/>
    <col min="2071" max="2304" width="9.140625" style="42"/>
    <col min="2305" max="2305" width="44.140625" style="42" customWidth="1"/>
    <col min="2306" max="2306" width="14.28515625" style="42" customWidth="1"/>
    <col min="2307" max="2312" width="0" style="42" hidden="1" customWidth="1"/>
    <col min="2313" max="2313" width="14.7109375" style="42" customWidth="1"/>
    <col min="2314" max="2322" width="0" style="42" hidden="1" customWidth="1"/>
    <col min="2323" max="2323" width="17.5703125" style="42" customWidth="1"/>
    <col min="2324" max="2326" width="0" style="42" hidden="1" customWidth="1"/>
    <col min="2327" max="2560" width="9.140625" style="42"/>
    <col min="2561" max="2561" width="44.140625" style="42" customWidth="1"/>
    <col min="2562" max="2562" width="14.28515625" style="42" customWidth="1"/>
    <col min="2563" max="2568" width="0" style="42" hidden="1" customWidth="1"/>
    <col min="2569" max="2569" width="14.7109375" style="42" customWidth="1"/>
    <col min="2570" max="2578" width="0" style="42" hidden="1" customWidth="1"/>
    <col min="2579" max="2579" width="17.5703125" style="42" customWidth="1"/>
    <col min="2580" max="2582" width="0" style="42" hidden="1" customWidth="1"/>
    <col min="2583" max="2816" width="9.140625" style="42"/>
    <col min="2817" max="2817" width="44.140625" style="42" customWidth="1"/>
    <col min="2818" max="2818" width="14.28515625" style="42" customWidth="1"/>
    <col min="2819" max="2824" width="0" style="42" hidden="1" customWidth="1"/>
    <col min="2825" max="2825" width="14.7109375" style="42" customWidth="1"/>
    <col min="2826" max="2834" width="0" style="42" hidden="1" customWidth="1"/>
    <col min="2835" max="2835" width="17.5703125" style="42" customWidth="1"/>
    <col min="2836" max="2838" width="0" style="42" hidden="1" customWidth="1"/>
    <col min="2839" max="3072" width="9.140625" style="42"/>
    <col min="3073" max="3073" width="44.140625" style="42" customWidth="1"/>
    <col min="3074" max="3074" width="14.28515625" style="42" customWidth="1"/>
    <col min="3075" max="3080" width="0" style="42" hidden="1" customWidth="1"/>
    <col min="3081" max="3081" width="14.7109375" style="42" customWidth="1"/>
    <col min="3082" max="3090" width="0" style="42" hidden="1" customWidth="1"/>
    <col min="3091" max="3091" width="17.5703125" style="42" customWidth="1"/>
    <col min="3092" max="3094" width="0" style="42" hidden="1" customWidth="1"/>
    <col min="3095" max="3328" width="9.140625" style="42"/>
    <col min="3329" max="3329" width="44.140625" style="42" customWidth="1"/>
    <col min="3330" max="3330" width="14.28515625" style="42" customWidth="1"/>
    <col min="3331" max="3336" width="0" style="42" hidden="1" customWidth="1"/>
    <col min="3337" max="3337" width="14.7109375" style="42" customWidth="1"/>
    <col min="3338" max="3346" width="0" style="42" hidden="1" customWidth="1"/>
    <col min="3347" max="3347" width="17.5703125" style="42" customWidth="1"/>
    <col min="3348" max="3350" width="0" style="42" hidden="1" customWidth="1"/>
    <col min="3351" max="3584" width="9.140625" style="42"/>
    <col min="3585" max="3585" width="44.140625" style="42" customWidth="1"/>
    <col min="3586" max="3586" width="14.28515625" style="42" customWidth="1"/>
    <col min="3587" max="3592" width="0" style="42" hidden="1" customWidth="1"/>
    <col min="3593" max="3593" width="14.7109375" style="42" customWidth="1"/>
    <col min="3594" max="3602" width="0" style="42" hidden="1" customWidth="1"/>
    <col min="3603" max="3603" width="17.5703125" style="42" customWidth="1"/>
    <col min="3604" max="3606" width="0" style="42" hidden="1" customWidth="1"/>
    <col min="3607" max="3840" width="9.140625" style="42"/>
    <col min="3841" max="3841" width="44.140625" style="42" customWidth="1"/>
    <col min="3842" max="3842" width="14.28515625" style="42" customWidth="1"/>
    <col min="3843" max="3848" width="0" style="42" hidden="1" customWidth="1"/>
    <col min="3849" max="3849" width="14.7109375" style="42" customWidth="1"/>
    <col min="3850" max="3858" width="0" style="42" hidden="1" customWidth="1"/>
    <col min="3859" max="3859" width="17.5703125" style="42" customWidth="1"/>
    <col min="3860" max="3862" width="0" style="42" hidden="1" customWidth="1"/>
    <col min="3863" max="4096" width="9.140625" style="42"/>
    <col min="4097" max="4097" width="44.140625" style="42" customWidth="1"/>
    <col min="4098" max="4098" width="14.28515625" style="42" customWidth="1"/>
    <col min="4099" max="4104" width="0" style="42" hidden="1" customWidth="1"/>
    <col min="4105" max="4105" width="14.7109375" style="42" customWidth="1"/>
    <col min="4106" max="4114" width="0" style="42" hidden="1" customWidth="1"/>
    <col min="4115" max="4115" width="17.5703125" style="42" customWidth="1"/>
    <col min="4116" max="4118" width="0" style="42" hidden="1" customWidth="1"/>
    <col min="4119" max="4352" width="9.140625" style="42"/>
    <col min="4353" max="4353" width="44.140625" style="42" customWidth="1"/>
    <col min="4354" max="4354" width="14.28515625" style="42" customWidth="1"/>
    <col min="4355" max="4360" width="0" style="42" hidden="1" customWidth="1"/>
    <col min="4361" max="4361" width="14.7109375" style="42" customWidth="1"/>
    <col min="4362" max="4370" width="0" style="42" hidden="1" customWidth="1"/>
    <col min="4371" max="4371" width="17.5703125" style="42" customWidth="1"/>
    <col min="4372" max="4374" width="0" style="42" hidden="1" customWidth="1"/>
    <col min="4375" max="4608" width="9.140625" style="42"/>
    <col min="4609" max="4609" width="44.140625" style="42" customWidth="1"/>
    <col min="4610" max="4610" width="14.28515625" style="42" customWidth="1"/>
    <col min="4611" max="4616" width="0" style="42" hidden="1" customWidth="1"/>
    <col min="4617" max="4617" width="14.7109375" style="42" customWidth="1"/>
    <col min="4618" max="4626" width="0" style="42" hidden="1" customWidth="1"/>
    <col min="4627" max="4627" width="17.5703125" style="42" customWidth="1"/>
    <col min="4628" max="4630" width="0" style="42" hidden="1" customWidth="1"/>
    <col min="4631" max="4864" width="9.140625" style="42"/>
    <col min="4865" max="4865" width="44.140625" style="42" customWidth="1"/>
    <col min="4866" max="4866" width="14.28515625" style="42" customWidth="1"/>
    <col min="4867" max="4872" width="0" style="42" hidden="1" customWidth="1"/>
    <col min="4873" max="4873" width="14.7109375" style="42" customWidth="1"/>
    <col min="4874" max="4882" width="0" style="42" hidden="1" customWidth="1"/>
    <col min="4883" max="4883" width="17.5703125" style="42" customWidth="1"/>
    <col min="4884" max="4886" width="0" style="42" hidden="1" customWidth="1"/>
    <col min="4887" max="5120" width="9.140625" style="42"/>
    <col min="5121" max="5121" width="44.140625" style="42" customWidth="1"/>
    <col min="5122" max="5122" width="14.28515625" style="42" customWidth="1"/>
    <col min="5123" max="5128" width="0" style="42" hidden="1" customWidth="1"/>
    <col min="5129" max="5129" width="14.7109375" style="42" customWidth="1"/>
    <col min="5130" max="5138" width="0" style="42" hidden="1" customWidth="1"/>
    <col min="5139" max="5139" width="17.5703125" style="42" customWidth="1"/>
    <col min="5140" max="5142" width="0" style="42" hidden="1" customWidth="1"/>
    <col min="5143" max="5376" width="9.140625" style="42"/>
    <col min="5377" max="5377" width="44.140625" style="42" customWidth="1"/>
    <col min="5378" max="5378" width="14.28515625" style="42" customWidth="1"/>
    <col min="5379" max="5384" width="0" style="42" hidden="1" customWidth="1"/>
    <col min="5385" max="5385" width="14.7109375" style="42" customWidth="1"/>
    <col min="5386" max="5394" width="0" style="42" hidden="1" customWidth="1"/>
    <col min="5395" max="5395" width="17.5703125" style="42" customWidth="1"/>
    <col min="5396" max="5398" width="0" style="42" hidden="1" customWidth="1"/>
    <col min="5399" max="5632" width="9.140625" style="42"/>
    <col min="5633" max="5633" width="44.140625" style="42" customWidth="1"/>
    <col min="5634" max="5634" width="14.28515625" style="42" customWidth="1"/>
    <col min="5635" max="5640" width="0" style="42" hidden="1" customWidth="1"/>
    <col min="5641" max="5641" width="14.7109375" style="42" customWidth="1"/>
    <col min="5642" max="5650" width="0" style="42" hidden="1" customWidth="1"/>
    <col min="5651" max="5651" width="17.5703125" style="42" customWidth="1"/>
    <col min="5652" max="5654" width="0" style="42" hidden="1" customWidth="1"/>
    <col min="5655" max="5888" width="9.140625" style="42"/>
    <col min="5889" max="5889" width="44.140625" style="42" customWidth="1"/>
    <col min="5890" max="5890" width="14.28515625" style="42" customWidth="1"/>
    <col min="5891" max="5896" width="0" style="42" hidden="1" customWidth="1"/>
    <col min="5897" max="5897" width="14.7109375" style="42" customWidth="1"/>
    <col min="5898" max="5906" width="0" style="42" hidden="1" customWidth="1"/>
    <col min="5907" max="5907" width="17.5703125" style="42" customWidth="1"/>
    <col min="5908" max="5910" width="0" style="42" hidden="1" customWidth="1"/>
    <col min="5911" max="6144" width="9.140625" style="42"/>
    <col min="6145" max="6145" width="44.140625" style="42" customWidth="1"/>
    <col min="6146" max="6146" width="14.28515625" style="42" customWidth="1"/>
    <col min="6147" max="6152" width="0" style="42" hidden="1" customWidth="1"/>
    <col min="6153" max="6153" width="14.7109375" style="42" customWidth="1"/>
    <col min="6154" max="6162" width="0" style="42" hidden="1" customWidth="1"/>
    <col min="6163" max="6163" width="17.5703125" style="42" customWidth="1"/>
    <col min="6164" max="6166" width="0" style="42" hidden="1" customWidth="1"/>
    <col min="6167" max="6400" width="9.140625" style="42"/>
    <col min="6401" max="6401" width="44.140625" style="42" customWidth="1"/>
    <col min="6402" max="6402" width="14.28515625" style="42" customWidth="1"/>
    <col min="6403" max="6408" width="0" style="42" hidden="1" customWidth="1"/>
    <col min="6409" max="6409" width="14.7109375" style="42" customWidth="1"/>
    <col min="6410" max="6418" width="0" style="42" hidden="1" customWidth="1"/>
    <col min="6419" max="6419" width="17.5703125" style="42" customWidth="1"/>
    <col min="6420" max="6422" width="0" style="42" hidden="1" customWidth="1"/>
    <col min="6423" max="6656" width="9.140625" style="42"/>
    <col min="6657" max="6657" width="44.140625" style="42" customWidth="1"/>
    <col min="6658" max="6658" width="14.28515625" style="42" customWidth="1"/>
    <col min="6659" max="6664" width="0" style="42" hidden="1" customWidth="1"/>
    <col min="6665" max="6665" width="14.7109375" style="42" customWidth="1"/>
    <col min="6666" max="6674" width="0" style="42" hidden="1" customWidth="1"/>
    <col min="6675" max="6675" width="17.5703125" style="42" customWidth="1"/>
    <col min="6676" max="6678" width="0" style="42" hidden="1" customWidth="1"/>
    <col min="6679" max="6912" width="9.140625" style="42"/>
    <col min="6913" max="6913" width="44.140625" style="42" customWidth="1"/>
    <col min="6914" max="6914" width="14.28515625" style="42" customWidth="1"/>
    <col min="6915" max="6920" width="0" style="42" hidden="1" customWidth="1"/>
    <col min="6921" max="6921" width="14.7109375" style="42" customWidth="1"/>
    <col min="6922" max="6930" width="0" style="42" hidden="1" customWidth="1"/>
    <col min="6931" max="6931" width="17.5703125" style="42" customWidth="1"/>
    <col min="6932" max="6934" width="0" style="42" hidden="1" customWidth="1"/>
    <col min="6935" max="7168" width="9.140625" style="42"/>
    <col min="7169" max="7169" width="44.140625" style="42" customWidth="1"/>
    <col min="7170" max="7170" width="14.28515625" style="42" customWidth="1"/>
    <col min="7171" max="7176" width="0" style="42" hidden="1" customWidth="1"/>
    <col min="7177" max="7177" width="14.7109375" style="42" customWidth="1"/>
    <col min="7178" max="7186" width="0" style="42" hidden="1" customWidth="1"/>
    <col min="7187" max="7187" width="17.5703125" style="42" customWidth="1"/>
    <col min="7188" max="7190" width="0" style="42" hidden="1" customWidth="1"/>
    <col min="7191" max="7424" width="9.140625" style="42"/>
    <col min="7425" max="7425" width="44.140625" style="42" customWidth="1"/>
    <col min="7426" max="7426" width="14.28515625" style="42" customWidth="1"/>
    <col min="7427" max="7432" width="0" style="42" hidden="1" customWidth="1"/>
    <col min="7433" max="7433" width="14.7109375" style="42" customWidth="1"/>
    <col min="7434" max="7442" width="0" style="42" hidden="1" customWidth="1"/>
    <col min="7443" max="7443" width="17.5703125" style="42" customWidth="1"/>
    <col min="7444" max="7446" width="0" style="42" hidden="1" customWidth="1"/>
    <col min="7447" max="7680" width="9.140625" style="42"/>
    <col min="7681" max="7681" width="44.140625" style="42" customWidth="1"/>
    <col min="7682" max="7682" width="14.28515625" style="42" customWidth="1"/>
    <col min="7683" max="7688" width="0" style="42" hidden="1" customWidth="1"/>
    <col min="7689" max="7689" width="14.7109375" style="42" customWidth="1"/>
    <col min="7690" max="7698" width="0" style="42" hidden="1" customWidth="1"/>
    <col min="7699" max="7699" width="17.5703125" style="42" customWidth="1"/>
    <col min="7700" max="7702" width="0" style="42" hidden="1" customWidth="1"/>
    <col min="7703" max="7936" width="9.140625" style="42"/>
    <col min="7937" max="7937" width="44.140625" style="42" customWidth="1"/>
    <col min="7938" max="7938" width="14.28515625" style="42" customWidth="1"/>
    <col min="7939" max="7944" width="0" style="42" hidden="1" customWidth="1"/>
    <col min="7945" max="7945" width="14.7109375" style="42" customWidth="1"/>
    <col min="7946" max="7954" width="0" style="42" hidden="1" customWidth="1"/>
    <col min="7955" max="7955" width="17.5703125" style="42" customWidth="1"/>
    <col min="7956" max="7958" width="0" style="42" hidden="1" customWidth="1"/>
    <col min="7959" max="8192" width="9.140625" style="42"/>
    <col min="8193" max="8193" width="44.140625" style="42" customWidth="1"/>
    <col min="8194" max="8194" width="14.28515625" style="42" customWidth="1"/>
    <col min="8195" max="8200" width="0" style="42" hidden="1" customWidth="1"/>
    <col min="8201" max="8201" width="14.7109375" style="42" customWidth="1"/>
    <col min="8202" max="8210" width="0" style="42" hidden="1" customWidth="1"/>
    <col min="8211" max="8211" width="17.5703125" style="42" customWidth="1"/>
    <col min="8212" max="8214" width="0" style="42" hidden="1" customWidth="1"/>
    <col min="8215" max="8448" width="9.140625" style="42"/>
    <col min="8449" max="8449" width="44.140625" style="42" customWidth="1"/>
    <col min="8450" max="8450" width="14.28515625" style="42" customWidth="1"/>
    <col min="8451" max="8456" width="0" style="42" hidden="1" customWidth="1"/>
    <col min="8457" max="8457" width="14.7109375" style="42" customWidth="1"/>
    <col min="8458" max="8466" width="0" style="42" hidden="1" customWidth="1"/>
    <col min="8467" max="8467" width="17.5703125" style="42" customWidth="1"/>
    <col min="8468" max="8470" width="0" style="42" hidden="1" customWidth="1"/>
    <col min="8471" max="8704" width="9.140625" style="42"/>
    <col min="8705" max="8705" width="44.140625" style="42" customWidth="1"/>
    <col min="8706" max="8706" width="14.28515625" style="42" customWidth="1"/>
    <col min="8707" max="8712" width="0" style="42" hidden="1" customWidth="1"/>
    <col min="8713" max="8713" width="14.7109375" style="42" customWidth="1"/>
    <col min="8714" max="8722" width="0" style="42" hidden="1" customWidth="1"/>
    <col min="8723" max="8723" width="17.5703125" style="42" customWidth="1"/>
    <col min="8724" max="8726" width="0" style="42" hidden="1" customWidth="1"/>
    <col min="8727" max="8960" width="9.140625" style="42"/>
    <col min="8961" max="8961" width="44.140625" style="42" customWidth="1"/>
    <col min="8962" max="8962" width="14.28515625" style="42" customWidth="1"/>
    <col min="8963" max="8968" width="0" style="42" hidden="1" customWidth="1"/>
    <col min="8969" max="8969" width="14.7109375" style="42" customWidth="1"/>
    <col min="8970" max="8978" width="0" style="42" hidden="1" customWidth="1"/>
    <col min="8979" max="8979" width="17.5703125" style="42" customWidth="1"/>
    <col min="8980" max="8982" width="0" style="42" hidden="1" customWidth="1"/>
    <col min="8983" max="9216" width="9.140625" style="42"/>
    <col min="9217" max="9217" width="44.140625" style="42" customWidth="1"/>
    <col min="9218" max="9218" width="14.28515625" style="42" customWidth="1"/>
    <col min="9219" max="9224" width="0" style="42" hidden="1" customWidth="1"/>
    <col min="9225" max="9225" width="14.7109375" style="42" customWidth="1"/>
    <col min="9226" max="9234" width="0" style="42" hidden="1" customWidth="1"/>
    <col min="9235" max="9235" width="17.5703125" style="42" customWidth="1"/>
    <col min="9236" max="9238" width="0" style="42" hidden="1" customWidth="1"/>
    <col min="9239" max="9472" width="9.140625" style="42"/>
    <col min="9473" max="9473" width="44.140625" style="42" customWidth="1"/>
    <col min="9474" max="9474" width="14.28515625" style="42" customWidth="1"/>
    <col min="9475" max="9480" width="0" style="42" hidden="1" customWidth="1"/>
    <col min="9481" max="9481" width="14.7109375" style="42" customWidth="1"/>
    <col min="9482" max="9490" width="0" style="42" hidden="1" customWidth="1"/>
    <col min="9491" max="9491" width="17.5703125" style="42" customWidth="1"/>
    <col min="9492" max="9494" width="0" style="42" hidden="1" customWidth="1"/>
    <col min="9495" max="9728" width="9.140625" style="42"/>
    <col min="9729" max="9729" width="44.140625" style="42" customWidth="1"/>
    <col min="9730" max="9730" width="14.28515625" style="42" customWidth="1"/>
    <col min="9731" max="9736" width="0" style="42" hidden="1" customWidth="1"/>
    <col min="9737" max="9737" width="14.7109375" style="42" customWidth="1"/>
    <col min="9738" max="9746" width="0" style="42" hidden="1" customWidth="1"/>
    <col min="9747" max="9747" width="17.5703125" style="42" customWidth="1"/>
    <col min="9748" max="9750" width="0" style="42" hidden="1" customWidth="1"/>
    <col min="9751" max="9984" width="9.140625" style="42"/>
    <col min="9985" max="9985" width="44.140625" style="42" customWidth="1"/>
    <col min="9986" max="9986" width="14.28515625" style="42" customWidth="1"/>
    <col min="9987" max="9992" width="0" style="42" hidden="1" customWidth="1"/>
    <col min="9993" max="9993" width="14.7109375" style="42" customWidth="1"/>
    <col min="9994" max="10002" width="0" style="42" hidden="1" customWidth="1"/>
    <col min="10003" max="10003" width="17.5703125" style="42" customWidth="1"/>
    <col min="10004" max="10006" width="0" style="42" hidden="1" customWidth="1"/>
    <col min="10007" max="10240" width="9.140625" style="42"/>
    <col min="10241" max="10241" width="44.140625" style="42" customWidth="1"/>
    <col min="10242" max="10242" width="14.28515625" style="42" customWidth="1"/>
    <col min="10243" max="10248" width="0" style="42" hidden="1" customWidth="1"/>
    <col min="10249" max="10249" width="14.7109375" style="42" customWidth="1"/>
    <col min="10250" max="10258" width="0" style="42" hidden="1" customWidth="1"/>
    <col min="10259" max="10259" width="17.5703125" style="42" customWidth="1"/>
    <col min="10260" max="10262" width="0" style="42" hidden="1" customWidth="1"/>
    <col min="10263" max="10496" width="9.140625" style="42"/>
    <col min="10497" max="10497" width="44.140625" style="42" customWidth="1"/>
    <col min="10498" max="10498" width="14.28515625" style="42" customWidth="1"/>
    <col min="10499" max="10504" width="0" style="42" hidden="1" customWidth="1"/>
    <col min="10505" max="10505" width="14.7109375" style="42" customWidth="1"/>
    <col min="10506" max="10514" width="0" style="42" hidden="1" customWidth="1"/>
    <col min="10515" max="10515" width="17.5703125" style="42" customWidth="1"/>
    <col min="10516" max="10518" width="0" style="42" hidden="1" customWidth="1"/>
    <col min="10519" max="10752" width="9.140625" style="42"/>
    <col min="10753" max="10753" width="44.140625" style="42" customWidth="1"/>
    <col min="10754" max="10754" width="14.28515625" style="42" customWidth="1"/>
    <col min="10755" max="10760" width="0" style="42" hidden="1" customWidth="1"/>
    <col min="10761" max="10761" width="14.7109375" style="42" customWidth="1"/>
    <col min="10762" max="10770" width="0" style="42" hidden="1" customWidth="1"/>
    <col min="10771" max="10771" width="17.5703125" style="42" customWidth="1"/>
    <col min="10772" max="10774" width="0" style="42" hidden="1" customWidth="1"/>
    <col min="10775" max="11008" width="9.140625" style="42"/>
    <col min="11009" max="11009" width="44.140625" style="42" customWidth="1"/>
    <col min="11010" max="11010" width="14.28515625" style="42" customWidth="1"/>
    <col min="11011" max="11016" width="0" style="42" hidden="1" customWidth="1"/>
    <col min="11017" max="11017" width="14.7109375" style="42" customWidth="1"/>
    <col min="11018" max="11026" width="0" style="42" hidden="1" customWidth="1"/>
    <col min="11027" max="11027" width="17.5703125" style="42" customWidth="1"/>
    <col min="11028" max="11030" width="0" style="42" hidden="1" customWidth="1"/>
    <col min="11031" max="11264" width="9.140625" style="42"/>
    <col min="11265" max="11265" width="44.140625" style="42" customWidth="1"/>
    <col min="11266" max="11266" width="14.28515625" style="42" customWidth="1"/>
    <col min="11267" max="11272" width="0" style="42" hidden="1" customWidth="1"/>
    <col min="11273" max="11273" width="14.7109375" style="42" customWidth="1"/>
    <col min="11274" max="11282" width="0" style="42" hidden="1" customWidth="1"/>
    <col min="11283" max="11283" width="17.5703125" style="42" customWidth="1"/>
    <col min="11284" max="11286" width="0" style="42" hidden="1" customWidth="1"/>
    <col min="11287" max="11520" width="9.140625" style="42"/>
    <col min="11521" max="11521" width="44.140625" style="42" customWidth="1"/>
    <col min="11522" max="11522" width="14.28515625" style="42" customWidth="1"/>
    <col min="11523" max="11528" width="0" style="42" hidden="1" customWidth="1"/>
    <col min="11529" max="11529" width="14.7109375" style="42" customWidth="1"/>
    <col min="11530" max="11538" width="0" style="42" hidden="1" customWidth="1"/>
    <col min="11539" max="11539" width="17.5703125" style="42" customWidth="1"/>
    <col min="11540" max="11542" width="0" style="42" hidden="1" customWidth="1"/>
    <col min="11543" max="11776" width="9.140625" style="42"/>
    <col min="11777" max="11777" width="44.140625" style="42" customWidth="1"/>
    <col min="11778" max="11778" width="14.28515625" style="42" customWidth="1"/>
    <col min="11779" max="11784" width="0" style="42" hidden="1" customWidth="1"/>
    <col min="11785" max="11785" width="14.7109375" style="42" customWidth="1"/>
    <col min="11786" max="11794" width="0" style="42" hidden="1" customWidth="1"/>
    <col min="11795" max="11795" width="17.5703125" style="42" customWidth="1"/>
    <col min="11796" max="11798" width="0" style="42" hidden="1" customWidth="1"/>
    <col min="11799" max="12032" width="9.140625" style="42"/>
    <col min="12033" max="12033" width="44.140625" style="42" customWidth="1"/>
    <col min="12034" max="12034" width="14.28515625" style="42" customWidth="1"/>
    <col min="12035" max="12040" width="0" style="42" hidden="1" customWidth="1"/>
    <col min="12041" max="12041" width="14.7109375" style="42" customWidth="1"/>
    <col min="12042" max="12050" width="0" style="42" hidden="1" customWidth="1"/>
    <col min="12051" max="12051" width="17.5703125" style="42" customWidth="1"/>
    <col min="12052" max="12054" width="0" style="42" hidden="1" customWidth="1"/>
    <col min="12055" max="12288" width="9.140625" style="42"/>
    <col min="12289" max="12289" width="44.140625" style="42" customWidth="1"/>
    <col min="12290" max="12290" width="14.28515625" style="42" customWidth="1"/>
    <col min="12291" max="12296" width="0" style="42" hidden="1" customWidth="1"/>
    <col min="12297" max="12297" width="14.7109375" style="42" customWidth="1"/>
    <col min="12298" max="12306" width="0" style="42" hidden="1" customWidth="1"/>
    <col min="12307" max="12307" width="17.5703125" style="42" customWidth="1"/>
    <col min="12308" max="12310" width="0" style="42" hidden="1" customWidth="1"/>
    <col min="12311" max="12544" width="9.140625" style="42"/>
    <col min="12545" max="12545" width="44.140625" style="42" customWidth="1"/>
    <col min="12546" max="12546" width="14.28515625" style="42" customWidth="1"/>
    <col min="12547" max="12552" width="0" style="42" hidden="1" customWidth="1"/>
    <col min="12553" max="12553" width="14.7109375" style="42" customWidth="1"/>
    <col min="12554" max="12562" width="0" style="42" hidden="1" customWidth="1"/>
    <col min="12563" max="12563" width="17.5703125" style="42" customWidth="1"/>
    <col min="12564" max="12566" width="0" style="42" hidden="1" customWidth="1"/>
    <col min="12567" max="12800" width="9.140625" style="42"/>
    <col min="12801" max="12801" width="44.140625" style="42" customWidth="1"/>
    <col min="12802" max="12802" width="14.28515625" style="42" customWidth="1"/>
    <col min="12803" max="12808" width="0" style="42" hidden="1" customWidth="1"/>
    <col min="12809" max="12809" width="14.7109375" style="42" customWidth="1"/>
    <col min="12810" max="12818" width="0" style="42" hidden="1" customWidth="1"/>
    <col min="12819" max="12819" width="17.5703125" style="42" customWidth="1"/>
    <col min="12820" max="12822" width="0" style="42" hidden="1" customWidth="1"/>
    <col min="12823" max="13056" width="9.140625" style="42"/>
    <col min="13057" max="13057" width="44.140625" style="42" customWidth="1"/>
    <col min="13058" max="13058" width="14.28515625" style="42" customWidth="1"/>
    <col min="13059" max="13064" width="0" style="42" hidden="1" customWidth="1"/>
    <col min="13065" max="13065" width="14.7109375" style="42" customWidth="1"/>
    <col min="13066" max="13074" width="0" style="42" hidden="1" customWidth="1"/>
    <col min="13075" max="13075" width="17.5703125" style="42" customWidth="1"/>
    <col min="13076" max="13078" width="0" style="42" hidden="1" customWidth="1"/>
    <col min="13079" max="13312" width="9.140625" style="42"/>
    <col min="13313" max="13313" width="44.140625" style="42" customWidth="1"/>
    <col min="13314" max="13314" width="14.28515625" style="42" customWidth="1"/>
    <col min="13315" max="13320" width="0" style="42" hidden="1" customWidth="1"/>
    <col min="13321" max="13321" width="14.7109375" style="42" customWidth="1"/>
    <col min="13322" max="13330" width="0" style="42" hidden="1" customWidth="1"/>
    <col min="13331" max="13331" width="17.5703125" style="42" customWidth="1"/>
    <col min="13332" max="13334" width="0" style="42" hidden="1" customWidth="1"/>
    <col min="13335" max="13568" width="9.140625" style="42"/>
    <col min="13569" max="13569" width="44.140625" style="42" customWidth="1"/>
    <col min="13570" max="13570" width="14.28515625" style="42" customWidth="1"/>
    <col min="13571" max="13576" width="0" style="42" hidden="1" customWidth="1"/>
    <col min="13577" max="13577" width="14.7109375" style="42" customWidth="1"/>
    <col min="13578" max="13586" width="0" style="42" hidden="1" customWidth="1"/>
    <col min="13587" max="13587" width="17.5703125" style="42" customWidth="1"/>
    <col min="13588" max="13590" width="0" style="42" hidden="1" customWidth="1"/>
    <col min="13591" max="13824" width="9.140625" style="42"/>
    <col min="13825" max="13825" width="44.140625" style="42" customWidth="1"/>
    <col min="13826" max="13826" width="14.28515625" style="42" customWidth="1"/>
    <col min="13827" max="13832" width="0" style="42" hidden="1" customWidth="1"/>
    <col min="13833" max="13833" width="14.7109375" style="42" customWidth="1"/>
    <col min="13834" max="13842" width="0" style="42" hidden="1" customWidth="1"/>
    <col min="13843" max="13843" width="17.5703125" style="42" customWidth="1"/>
    <col min="13844" max="13846" width="0" style="42" hidden="1" customWidth="1"/>
    <col min="13847" max="14080" width="9.140625" style="42"/>
    <col min="14081" max="14081" width="44.140625" style="42" customWidth="1"/>
    <col min="14082" max="14082" width="14.28515625" style="42" customWidth="1"/>
    <col min="14083" max="14088" width="0" style="42" hidden="1" customWidth="1"/>
    <col min="14089" max="14089" width="14.7109375" style="42" customWidth="1"/>
    <col min="14090" max="14098" width="0" style="42" hidden="1" customWidth="1"/>
    <col min="14099" max="14099" width="17.5703125" style="42" customWidth="1"/>
    <col min="14100" max="14102" width="0" style="42" hidden="1" customWidth="1"/>
    <col min="14103" max="14336" width="9.140625" style="42"/>
    <col min="14337" max="14337" width="44.140625" style="42" customWidth="1"/>
    <col min="14338" max="14338" width="14.28515625" style="42" customWidth="1"/>
    <col min="14339" max="14344" width="0" style="42" hidden="1" customWidth="1"/>
    <col min="14345" max="14345" width="14.7109375" style="42" customWidth="1"/>
    <col min="14346" max="14354" width="0" style="42" hidden="1" customWidth="1"/>
    <col min="14355" max="14355" width="17.5703125" style="42" customWidth="1"/>
    <col min="14356" max="14358" width="0" style="42" hidden="1" customWidth="1"/>
    <col min="14359" max="14592" width="9.140625" style="42"/>
    <col min="14593" max="14593" width="44.140625" style="42" customWidth="1"/>
    <col min="14594" max="14594" width="14.28515625" style="42" customWidth="1"/>
    <col min="14595" max="14600" width="0" style="42" hidden="1" customWidth="1"/>
    <col min="14601" max="14601" width="14.7109375" style="42" customWidth="1"/>
    <col min="14602" max="14610" width="0" style="42" hidden="1" customWidth="1"/>
    <col min="14611" max="14611" width="17.5703125" style="42" customWidth="1"/>
    <col min="14612" max="14614" width="0" style="42" hidden="1" customWidth="1"/>
    <col min="14615" max="14848" width="9.140625" style="42"/>
    <col min="14849" max="14849" width="44.140625" style="42" customWidth="1"/>
    <col min="14850" max="14850" width="14.28515625" style="42" customWidth="1"/>
    <col min="14851" max="14856" width="0" style="42" hidden="1" customWidth="1"/>
    <col min="14857" max="14857" width="14.7109375" style="42" customWidth="1"/>
    <col min="14858" max="14866" width="0" style="42" hidden="1" customWidth="1"/>
    <col min="14867" max="14867" width="17.5703125" style="42" customWidth="1"/>
    <col min="14868" max="14870" width="0" style="42" hidden="1" customWidth="1"/>
    <col min="14871" max="15104" width="9.140625" style="42"/>
    <col min="15105" max="15105" width="44.140625" style="42" customWidth="1"/>
    <col min="15106" max="15106" width="14.28515625" style="42" customWidth="1"/>
    <col min="15107" max="15112" width="0" style="42" hidden="1" customWidth="1"/>
    <col min="15113" max="15113" width="14.7109375" style="42" customWidth="1"/>
    <col min="15114" max="15122" width="0" style="42" hidden="1" customWidth="1"/>
    <col min="15123" max="15123" width="17.5703125" style="42" customWidth="1"/>
    <col min="15124" max="15126" width="0" style="42" hidden="1" customWidth="1"/>
    <col min="15127" max="15360" width="9.140625" style="42"/>
    <col min="15361" max="15361" width="44.140625" style="42" customWidth="1"/>
    <col min="15362" max="15362" width="14.28515625" style="42" customWidth="1"/>
    <col min="15363" max="15368" width="0" style="42" hidden="1" customWidth="1"/>
    <col min="15369" max="15369" width="14.7109375" style="42" customWidth="1"/>
    <col min="15370" max="15378" width="0" style="42" hidden="1" customWidth="1"/>
    <col min="15379" max="15379" width="17.5703125" style="42" customWidth="1"/>
    <col min="15380" max="15382" width="0" style="42" hidden="1" customWidth="1"/>
    <col min="15383" max="15616" width="9.140625" style="42"/>
    <col min="15617" max="15617" width="44.140625" style="42" customWidth="1"/>
    <col min="15618" max="15618" width="14.28515625" style="42" customWidth="1"/>
    <col min="15619" max="15624" width="0" style="42" hidden="1" customWidth="1"/>
    <col min="15625" max="15625" width="14.7109375" style="42" customWidth="1"/>
    <col min="15626" max="15634" width="0" style="42" hidden="1" customWidth="1"/>
    <col min="15635" max="15635" width="17.5703125" style="42" customWidth="1"/>
    <col min="15636" max="15638" width="0" style="42" hidden="1" customWidth="1"/>
    <col min="15639" max="15872" width="9.140625" style="42"/>
    <col min="15873" max="15873" width="44.140625" style="42" customWidth="1"/>
    <col min="15874" max="15874" width="14.28515625" style="42" customWidth="1"/>
    <col min="15875" max="15880" width="0" style="42" hidden="1" customWidth="1"/>
    <col min="15881" max="15881" width="14.7109375" style="42" customWidth="1"/>
    <col min="15882" max="15890" width="0" style="42" hidden="1" customWidth="1"/>
    <col min="15891" max="15891" width="17.5703125" style="42" customWidth="1"/>
    <col min="15892" max="15894" width="0" style="42" hidden="1" customWidth="1"/>
    <col min="15895" max="16128" width="9.140625" style="42"/>
    <col min="16129" max="16129" width="44.140625" style="42" customWidth="1"/>
    <col min="16130" max="16130" width="14.28515625" style="42" customWidth="1"/>
    <col min="16131" max="16136" width="0" style="42" hidden="1" customWidth="1"/>
    <col min="16137" max="16137" width="14.7109375" style="42" customWidth="1"/>
    <col min="16138" max="16146" width="0" style="42" hidden="1" customWidth="1"/>
    <col min="16147" max="16147" width="17.5703125" style="42" customWidth="1"/>
    <col min="16148" max="16150" width="0" style="42" hidden="1" customWidth="1"/>
    <col min="16151" max="16384" width="9.140625" style="42"/>
  </cols>
  <sheetData>
    <row r="1" spans="1:22" x14ac:dyDescent="0.25">
      <c r="A1" s="36"/>
      <c r="B1" s="37"/>
      <c r="C1" s="37"/>
      <c r="D1" s="37"/>
      <c r="E1" s="37"/>
      <c r="F1" s="37"/>
      <c r="G1" s="37"/>
      <c r="H1" s="37"/>
      <c r="I1" s="37"/>
      <c r="J1" s="38"/>
      <c r="K1" s="39"/>
      <c r="L1" s="39"/>
      <c r="M1" s="39"/>
      <c r="N1" s="39"/>
      <c r="O1" s="39"/>
      <c r="P1" s="39"/>
      <c r="Q1" s="39"/>
      <c r="R1" s="39"/>
      <c r="S1" s="39"/>
      <c r="T1" s="71"/>
      <c r="U1" s="71"/>
      <c r="V1" s="71"/>
    </row>
    <row r="2" spans="1:22" ht="15.75" x14ac:dyDescent="0.25">
      <c r="A2" s="72" t="s">
        <v>396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2" ht="15.75" customHeight="1" x14ac:dyDescent="0.25">
      <c r="A3" s="74" t="s">
        <v>397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1:22" x14ac:dyDescent="0.25">
      <c r="A4" s="76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</row>
    <row r="5" spans="1:22" x14ac:dyDescent="0.25">
      <c r="A5" s="49" t="s">
        <v>1</v>
      </c>
      <c r="B5" s="49" t="s">
        <v>324</v>
      </c>
      <c r="C5" s="49" t="s">
        <v>328</v>
      </c>
      <c r="D5" s="49" t="s">
        <v>328</v>
      </c>
      <c r="E5" s="49" t="s">
        <v>328</v>
      </c>
      <c r="F5" s="49" t="s">
        <v>328</v>
      </c>
      <c r="G5" s="49" t="s">
        <v>328</v>
      </c>
      <c r="H5" s="49" t="s">
        <v>328</v>
      </c>
      <c r="I5" s="49" t="s">
        <v>325</v>
      </c>
      <c r="J5" s="49" t="s">
        <v>328</v>
      </c>
      <c r="K5" s="49" t="s">
        <v>328</v>
      </c>
      <c r="L5" s="49" t="s">
        <v>328</v>
      </c>
      <c r="M5" s="49" t="s">
        <v>328</v>
      </c>
      <c r="N5" s="49" t="s">
        <v>328</v>
      </c>
      <c r="O5" s="49" t="s">
        <v>328</v>
      </c>
      <c r="P5" s="49" t="s">
        <v>328</v>
      </c>
      <c r="Q5" s="49" t="s">
        <v>328</v>
      </c>
      <c r="R5" s="50" t="s">
        <v>328</v>
      </c>
      <c r="S5" s="49" t="s">
        <v>2</v>
      </c>
      <c r="T5" s="78" t="s">
        <v>328</v>
      </c>
      <c r="U5" s="78" t="s">
        <v>328</v>
      </c>
      <c r="V5" s="79" t="s">
        <v>328</v>
      </c>
    </row>
    <row r="6" spans="1:22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0"/>
      <c r="S6" s="53"/>
      <c r="T6" s="80"/>
      <c r="U6" s="80"/>
      <c r="V6" s="79"/>
    </row>
    <row r="7" spans="1:22" ht="38.25" x14ac:dyDescent="0.25">
      <c r="A7" s="55" t="s">
        <v>3</v>
      </c>
      <c r="B7" s="56" t="s">
        <v>4</v>
      </c>
      <c r="C7" s="56"/>
      <c r="D7" s="56"/>
      <c r="E7" s="56"/>
      <c r="F7" s="56"/>
      <c r="G7" s="56"/>
      <c r="H7" s="57">
        <v>0</v>
      </c>
      <c r="I7" s="57">
        <f>I8+I11</f>
        <v>91102295.590000004</v>
      </c>
      <c r="J7" s="57">
        <f t="shared" ref="J7:V7" si="0">J8+J11</f>
        <v>0</v>
      </c>
      <c r="K7" s="57">
        <f t="shared" si="0"/>
        <v>0</v>
      </c>
      <c r="L7" s="57">
        <f t="shared" si="0"/>
        <v>0</v>
      </c>
      <c r="M7" s="57">
        <f t="shared" si="0"/>
        <v>0</v>
      </c>
      <c r="N7" s="57">
        <f t="shared" si="0"/>
        <v>0</v>
      </c>
      <c r="O7" s="57">
        <f t="shared" si="0"/>
        <v>0</v>
      </c>
      <c r="P7" s="57">
        <f t="shared" si="0"/>
        <v>0</v>
      </c>
      <c r="Q7" s="57">
        <f t="shared" si="0"/>
        <v>0</v>
      </c>
      <c r="R7" s="57">
        <f t="shared" si="0"/>
        <v>24764140.25</v>
      </c>
      <c r="S7" s="57">
        <f t="shared" si="0"/>
        <v>22051325.68</v>
      </c>
      <c r="T7" s="58">
        <f t="shared" si="0"/>
        <v>0</v>
      </c>
      <c r="U7" s="58">
        <f t="shared" si="0"/>
        <v>0</v>
      </c>
      <c r="V7" s="58">
        <f t="shared" si="0"/>
        <v>24764140.25</v>
      </c>
    </row>
    <row r="8" spans="1:22" ht="25.5" outlineLevel="1" x14ac:dyDescent="0.25">
      <c r="A8" s="62" t="s">
        <v>18</v>
      </c>
      <c r="B8" s="63" t="s">
        <v>19</v>
      </c>
      <c r="C8" s="63"/>
      <c r="D8" s="63"/>
      <c r="E8" s="63"/>
      <c r="F8" s="63"/>
      <c r="G8" s="63"/>
      <c r="H8" s="64">
        <v>0</v>
      </c>
      <c r="I8" s="64">
        <f>I9+I10</f>
        <v>88602295.590000004</v>
      </c>
      <c r="J8" s="64">
        <f t="shared" ref="J8:S8" si="1">J9+J10</f>
        <v>0</v>
      </c>
      <c r="K8" s="64">
        <f t="shared" si="1"/>
        <v>0</v>
      </c>
      <c r="L8" s="64">
        <f t="shared" si="1"/>
        <v>0</v>
      </c>
      <c r="M8" s="64">
        <f t="shared" si="1"/>
        <v>0</v>
      </c>
      <c r="N8" s="64">
        <f t="shared" si="1"/>
        <v>0</v>
      </c>
      <c r="O8" s="64">
        <f t="shared" si="1"/>
        <v>0</v>
      </c>
      <c r="P8" s="64">
        <f t="shared" si="1"/>
        <v>0</v>
      </c>
      <c r="Q8" s="64">
        <f t="shared" si="1"/>
        <v>0</v>
      </c>
      <c r="R8" s="64">
        <f t="shared" si="1"/>
        <v>24764140.25</v>
      </c>
      <c r="S8" s="64">
        <f t="shared" si="1"/>
        <v>22051325.68</v>
      </c>
      <c r="T8" s="81">
        <v>0</v>
      </c>
      <c r="U8" s="81">
        <v>0</v>
      </c>
      <c r="V8" s="81">
        <v>24764140.25</v>
      </c>
    </row>
    <row r="9" spans="1:22" ht="63.75" outlineLevel="2" x14ac:dyDescent="0.25">
      <c r="A9" s="62" t="s">
        <v>398</v>
      </c>
      <c r="B9" s="63" t="s">
        <v>399</v>
      </c>
      <c r="C9" s="63"/>
      <c r="D9" s="63"/>
      <c r="E9" s="63"/>
      <c r="F9" s="63"/>
      <c r="G9" s="63"/>
      <c r="H9" s="64">
        <v>0</v>
      </c>
      <c r="I9" s="64">
        <v>42992200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10780560</v>
      </c>
      <c r="S9" s="64">
        <v>10780560</v>
      </c>
      <c r="T9" s="81">
        <v>0</v>
      </c>
      <c r="U9" s="81">
        <v>0</v>
      </c>
      <c r="V9" s="81">
        <v>10780560</v>
      </c>
    </row>
    <row r="10" spans="1:22" ht="63.75" outlineLevel="2" x14ac:dyDescent="0.25">
      <c r="A10" s="62" t="s">
        <v>24</v>
      </c>
      <c r="B10" s="63" t="s">
        <v>25</v>
      </c>
      <c r="C10" s="63"/>
      <c r="D10" s="63"/>
      <c r="E10" s="63"/>
      <c r="F10" s="63"/>
      <c r="G10" s="63"/>
      <c r="H10" s="64">
        <v>0</v>
      </c>
      <c r="I10" s="64">
        <v>45610095.590000004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13983580.25</v>
      </c>
      <c r="S10" s="64">
        <v>11270765.68</v>
      </c>
      <c r="T10" s="81">
        <v>0</v>
      </c>
      <c r="U10" s="81">
        <v>0</v>
      </c>
      <c r="V10" s="81">
        <v>13983580.25</v>
      </c>
    </row>
    <row r="11" spans="1:22" ht="25.5" outlineLevel="1" x14ac:dyDescent="0.25">
      <c r="A11" s="62" t="s">
        <v>30</v>
      </c>
      <c r="B11" s="63" t="s">
        <v>31</v>
      </c>
      <c r="C11" s="63"/>
      <c r="D11" s="63"/>
      <c r="E11" s="63"/>
      <c r="F11" s="63"/>
      <c r="G11" s="63"/>
      <c r="H11" s="64">
        <v>0</v>
      </c>
      <c r="I11" s="64">
        <f>I12</f>
        <v>2500000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81">
        <v>0</v>
      </c>
      <c r="U11" s="81">
        <v>0</v>
      </c>
      <c r="V11" s="81">
        <v>0</v>
      </c>
    </row>
    <row r="12" spans="1:22" outlineLevel="2" x14ac:dyDescent="0.25">
      <c r="A12" s="62" t="s">
        <v>340</v>
      </c>
      <c r="B12" s="63" t="s">
        <v>341</v>
      </c>
      <c r="C12" s="63"/>
      <c r="D12" s="63"/>
      <c r="E12" s="63"/>
      <c r="F12" s="63"/>
      <c r="G12" s="63"/>
      <c r="H12" s="64">
        <v>0</v>
      </c>
      <c r="I12" s="64">
        <v>2500000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81">
        <v>0</v>
      </c>
      <c r="U12" s="81">
        <v>0</v>
      </c>
      <c r="V12" s="81">
        <v>0</v>
      </c>
    </row>
    <row r="13" spans="1:22" ht="25.5" x14ac:dyDescent="0.25">
      <c r="A13" s="55" t="s">
        <v>83</v>
      </c>
      <c r="B13" s="56" t="s">
        <v>84</v>
      </c>
      <c r="C13" s="56"/>
      <c r="D13" s="56"/>
      <c r="E13" s="56"/>
      <c r="F13" s="56"/>
      <c r="G13" s="56"/>
      <c r="H13" s="57">
        <v>0</v>
      </c>
      <c r="I13" s="57">
        <f>I14</f>
        <v>3570500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81">
        <v>0</v>
      </c>
      <c r="U13" s="81">
        <v>0</v>
      </c>
      <c r="V13" s="81">
        <v>0</v>
      </c>
    </row>
    <row r="14" spans="1:22" ht="25.5" outlineLevel="1" x14ac:dyDescent="0.25">
      <c r="A14" s="62" t="s">
        <v>91</v>
      </c>
      <c r="B14" s="63" t="s">
        <v>92</v>
      </c>
      <c r="C14" s="63"/>
      <c r="D14" s="63"/>
      <c r="E14" s="63"/>
      <c r="F14" s="63"/>
      <c r="G14" s="63"/>
      <c r="H14" s="64">
        <v>0</v>
      </c>
      <c r="I14" s="64">
        <f>I15</f>
        <v>3570500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81">
        <v>0</v>
      </c>
      <c r="U14" s="81">
        <v>0</v>
      </c>
      <c r="V14" s="81">
        <v>0</v>
      </c>
    </row>
    <row r="15" spans="1:22" ht="51" outlineLevel="2" x14ac:dyDescent="0.25">
      <c r="A15" s="62" t="s">
        <v>95</v>
      </c>
      <c r="B15" s="63" t="s">
        <v>96</v>
      </c>
      <c r="C15" s="63"/>
      <c r="D15" s="63"/>
      <c r="E15" s="63"/>
      <c r="F15" s="63"/>
      <c r="G15" s="63"/>
      <c r="H15" s="64">
        <v>0</v>
      </c>
      <c r="I15" s="64">
        <v>3570500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81">
        <v>0</v>
      </c>
      <c r="U15" s="81">
        <v>0</v>
      </c>
      <c r="V15" s="81">
        <v>0</v>
      </c>
    </row>
    <row r="16" spans="1:22" ht="25.5" x14ac:dyDescent="0.25">
      <c r="A16" s="55" t="s">
        <v>116</v>
      </c>
      <c r="B16" s="56" t="s">
        <v>117</v>
      </c>
      <c r="C16" s="56"/>
      <c r="D16" s="56"/>
      <c r="E16" s="56"/>
      <c r="F16" s="56"/>
      <c r="G16" s="56"/>
      <c r="H16" s="57">
        <v>0</v>
      </c>
      <c r="I16" s="57">
        <f>I17+I19</f>
        <v>2496901.8899999997</v>
      </c>
      <c r="J16" s="57">
        <f t="shared" ref="J16:S16" si="2">J17+J19</f>
        <v>0</v>
      </c>
      <c r="K16" s="57">
        <f t="shared" si="2"/>
        <v>0</v>
      </c>
      <c r="L16" s="57">
        <f t="shared" si="2"/>
        <v>0</v>
      </c>
      <c r="M16" s="57">
        <f t="shared" si="2"/>
        <v>0</v>
      </c>
      <c r="N16" s="57">
        <f t="shared" si="2"/>
        <v>0</v>
      </c>
      <c r="O16" s="57">
        <f t="shared" si="2"/>
        <v>0</v>
      </c>
      <c r="P16" s="57">
        <f t="shared" si="2"/>
        <v>0</v>
      </c>
      <c r="Q16" s="57">
        <f t="shared" si="2"/>
        <v>0</v>
      </c>
      <c r="R16" s="57">
        <f t="shared" si="2"/>
        <v>3567671.08</v>
      </c>
      <c r="S16" s="57">
        <f t="shared" si="2"/>
        <v>1358079.22</v>
      </c>
      <c r="T16" s="81">
        <v>0</v>
      </c>
      <c r="U16" s="81">
        <v>0</v>
      </c>
      <c r="V16" s="81">
        <v>3550643.13</v>
      </c>
    </row>
    <row r="17" spans="1:22" ht="25.5" outlineLevel="1" x14ac:dyDescent="0.25">
      <c r="A17" s="62" t="s">
        <v>118</v>
      </c>
      <c r="B17" s="63" t="s">
        <v>119</v>
      </c>
      <c r="C17" s="63"/>
      <c r="D17" s="63"/>
      <c r="E17" s="63"/>
      <c r="F17" s="63"/>
      <c r="G17" s="63"/>
      <c r="H17" s="64">
        <v>0</v>
      </c>
      <c r="I17" s="64">
        <v>1218000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86877.08</v>
      </c>
      <c r="S17" s="64">
        <v>86877.08</v>
      </c>
      <c r="T17" s="81">
        <v>0</v>
      </c>
      <c r="U17" s="81">
        <v>0</v>
      </c>
      <c r="V17" s="81">
        <v>86877.08</v>
      </c>
    </row>
    <row r="18" spans="1:22" ht="38.25" outlineLevel="2" x14ac:dyDescent="0.25">
      <c r="A18" s="62" t="s">
        <v>400</v>
      </c>
      <c r="B18" s="63" t="s">
        <v>401</v>
      </c>
      <c r="C18" s="63"/>
      <c r="D18" s="63"/>
      <c r="E18" s="63"/>
      <c r="F18" s="63"/>
      <c r="G18" s="63"/>
      <c r="H18" s="64">
        <v>0</v>
      </c>
      <c r="I18" s="64">
        <v>1218000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86877.08</v>
      </c>
      <c r="S18" s="64">
        <v>86877.08</v>
      </c>
      <c r="T18" s="81">
        <v>0</v>
      </c>
      <c r="U18" s="81">
        <v>0</v>
      </c>
      <c r="V18" s="81">
        <v>86877.08</v>
      </c>
    </row>
    <row r="19" spans="1:22" ht="38.25" outlineLevel="1" x14ac:dyDescent="0.25">
      <c r="A19" s="62" t="s">
        <v>128</v>
      </c>
      <c r="B19" s="63" t="s">
        <v>129</v>
      </c>
      <c r="C19" s="63"/>
      <c r="D19" s="63"/>
      <c r="E19" s="63"/>
      <c r="F19" s="63"/>
      <c r="G19" s="63"/>
      <c r="H19" s="64">
        <v>0</v>
      </c>
      <c r="I19" s="64">
        <f>I20</f>
        <v>1278901.8899999999</v>
      </c>
      <c r="J19" s="64">
        <f t="shared" ref="J19:S19" si="3">J20</f>
        <v>0</v>
      </c>
      <c r="K19" s="64">
        <f t="shared" si="3"/>
        <v>0</v>
      </c>
      <c r="L19" s="64">
        <f t="shared" si="3"/>
        <v>0</v>
      </c>
      <c r="M19" s="64">
        <f t="shared" si="3"/>
        <v>0</v>
      </c>
      <c r="N19" s="64">
        <f t="shared" si="3"/>
        <v>0</v>
      </c>
      <c r="O19" s="64">
        <f t="shared" si="3"/>
        <v>0</v>
      </c>
      <c r="P19" s="64">
        <f t="shared" si="3"/>
        <v>0</v>
      </c>
      <c r="Q19" s="64">
        <f t="shared" si="3"/>
        <v>0</v>
      </c>
      <c r="R19" s="64">
        <f t="shared" si="3"/>
        <v>3480794</v>
      </c>
      <c r="S19" s="64">
        <f t="shared" si="3"/>
        <v>1271202.1399999999</v>
      </c>
      <c r="T19" s="81">
        <v>0</v>
      </c>
      <c r="U19" s="81">
        <v>0</v>
      </c>
      <c r="V19" s="81">
        <v>3463766.05</v>
      </c>
    </row>
    <row r="20" spans="1:22" ht="25.5" outlineLevel="2" x14ac:dyDescent="0.25">
      <c r="A20" s="62" t="s">
        <v>130</v>
      </c>
      <c r="B20" s="63" t="s">
        <v>131</v>
      </c>
      <c r="C20" s="63"/>
      <c r="D20" s="63"/>
      <c r="E20" s="63"/>
      <c r="F20" s="63"/>
      <c r="G20" s="63"/>
      <c r="H20" s="64">
        <v>0</v>
      </c>
      <c r="I20" s="64">
        <v>1278901.8899999999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3480794</v>
      </c>
      <c r="S20" s="64">
        <v>1271202.1399999999</v>
      </c>
      <c r="T20" s="81">
        <v>0</v>
      </c>
      <c r="U20" s="81">
        <v>0</v>
      </c>
      <c r="V20" s="81">
        <v>3463766.05</v>
      </c>
    </row>
    <row r="21" spans="1:22" ht="25.5" x14ac:dyDescent="0.25">
      <c r="A21" s="55" t="s">
        <v>150</v>
      </c>
      <c r="B21" s="56" t="s">
        <v>151</v>
      </c>
      <c r="C21" s="56"/>
      <c r="D21" s="56"/>
      <c r="E21" s="56"/>
      <c r="F21" s="56"/>
      <c r="G21" s="56"/>
      <c r="H21" s="57">
        <v>0</v>
      </c>
      <c r="I21" s="57">
        <v>100000000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27600000</v>
      </c>
      <c r="S21" s="57">
        <v>0</v>
      </c>
      <c r="T21" s="81">
        <v>0</v>
      </c>
      <c r="U21" s="81">
        <v>0</v>
      </c>
      <c r="V21" s="81">
        <v>0</v>
      </c>
    </row>
    <row r="22" spans="1:22" ht="25.5" outlineLevel="1" x14ac:dyDescent="0.25">
      <c r="A22" s="62" t="s">
        <v>179</v>
      </c>
      <c r="B22" s="63" t="s">
        <v>180</v>
      </c>
      <c r="C22" s="63"/>
      <c r="D22" s="63"/>
      <c r="E22" s="63"/>
      <c r="F22" s="63"/>
      <c r="G22" s="63"/>
      <c r="H22" s="64">
        <v>0</v>
      </c>
      <c r="I22" s="64">
        <v>100000000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27600000</v>
      </c>
      <c r="S22" s="64">
        <v>0</v>
      </c>
      <c r="T22" s="81">
        <v>0</v>
      </c>
      <c r="U22" s="81">
        <v>0</v>
      </c>
      <c r="V22" s="81">
        <v>0</v>
      </c>
    </row>
    <row r="23" spans="1:22" ht="51" outlineLevel="2" x14ac:dyDescent="0.25">
      <c r="A23" s="62" t="s">
        <v>402</v>
      </c>
      <c r="B23" s="63" t="s">
        <v>403</v>
      </c>
      <c r="C23" s="63"/>
      <c r="D23" s="63"/>
      <c r="E23" s="63"/>
      <c r="F23" s="63"/>
      <c r="G23" s="63"/>
      <c r="H23" s="64">
        <v>0</v>
      </c>
      <c r="I23" s="64">
        <v>100000000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27600000</v>
      </c>
      <c r="S23" s="64">
        <v>0</v>
      </c>
      <c r="T23" s="81">
        <v>0</v>
      </c>
      <c r="U23" s="81">
        <v>0</v>
      </c>
      <c r="V23" s="81">
        <v>0</v>
      </c>
    </row>
    <row r="24" spans="1:22" ht="38.25" x14ac:dyDescent="0.25">
      <c r="A24" s="55" t="s">
        <v>196</v>
      </c>
      <c r="B24" s="56" t="s">
        <v>197</v>
      </c>
      <c r="C24" s="56"/>
      <c r="D24" s="56"/>
      <c r="E24" s="56"/>
      <c r="F24" s="56"/>
      <c r="G24" s="56"/>
      <c r="H24" s="57">
        <v>0</v>
      </c>
      <c r="I24" s="57">
        <v>4500200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799000</v>
      </c>
      <c r="S24" s="57">
        <v>771942.63</v>
      </c>
      <c r="T24" s="81">
        <v>0</v>
      </c>
      <c r="U24" s="81">
        <v>0</v>
      </c>
      <c r="V24" s="81">
        <v>771942.63</v>
      </c>
    </row>
    <row r="25" spans="1:22" ht="38.25" outlineLevel="1" x14ac:dyDescent="0.25">
      <c r="A25" s="62" t="s">
        <v>404</v>
      </c>
      <c r="B25" s="63" t="s">
        <v>405</v>
      </c>
      <c r="C25" s="63"/>
      <c r="D25" s="63"/>
      <c r="E25" s="63"/>
      <c r="F25" s="63"/>
      <c r="G25" s="63"/>
      <c r="H25" s="64">
        <v>0</v>
      </c>
      <c r="I25" s="64">
        <v>4500200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799000</v>
      </c>
      <c r="S25" s="64">
        <v>771942.63</v>
      </c>
      <c r="T25" s="81">
        <v>0</v>
      </c>
      <c r="U25" s="81">
        <v>0</v>
      </c>
      <c r="V25" s="81">
        <v>771942.63</v>
      </c>
    </row>
    <row r="26" spans="1:22" ht="25.5" outlineLevel="2" x14ac:dyDescent="0.25">
      <c r="A26" s="62" t="s">
        <v>406</v>
      </c>
      <c r="B26" s="63" t="s">
        <v>407</v>
      </c>
      <c r="C26" s="63"/>
      <c r="D26" s="63"/>
      <c r="E26" s="63"/>
      <c r="F26" s="63"/>
      <c r="G26" s="63"/>
      <c r="H26" s="64">
        <v>0</v>
      </c>
      <c r="I26" s="64">
        <v>4500200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799000</v>
      </c>
      <c r="S26" s="64">
        <v>771942.63</v>
      </c>
      <c r="T26" s="81">
        <v>0</v>
      </c>
      <c r="U26" s="81">
        <v>0</v>
      </c>
      <c r="V26" s="81">
        <v>771942.63</v>
      </c>
    </row>
    <row r="27" spans="1:22" ht="38.25" x14ac:dyDescent="0.25">
      <c r="A27" s="55" t="s">
        <v>284</v>
      </c>
      <c r="B27" s="56" t="s">
        <v>285</v>
      </c>
      <c r="C27" s="56"/>
      <c r="D27" s="56"/>
      <c r="E27" s="56"/>
      <c r="F27" s="56"/>
      <c r="G27" s="56"/>
      <c r="H27" s="57">
        <v>0</v>
      </c>
      <c r="I27" s="57">
        <f>I28+I29</f>
        <v>119795549.8</v>
      </c>
      <c r="J27" s="57">
        <f t="shared" ref="J27:S27" si="4">J28+J29</f>
        <v>0</v>
      </c>
      <c r="K27" s="57">
        <f t="shared" si="4"/>
        <v>0</v>
      </c>
      <c r="L27" s="57">
        <f t="shared" si="4"/>
        <v>0</v>
      </c>
      <c r="M27" s="57">
        <f t="shared" si="4"/>
        <v>0</v>
      </c>
      <c r="N27" s="57">
        <f t="shared" si="4"/>
        <v>0</v>
      </c>
      <c r="O27" s="57">
        <f t="shared" si="4"/>
        <v>0</v>
      </c>
      <c r="P27" s="57">
        <f t="shared" si="4"/>
        <v>0</v>
      </c>
      <c r="Q27" s="57">
        <f t="shared" si="4"/>
        <v>0</v>
      </c>
      <c r="R27" s="57">
        <f t="shared" si="4"/>
        <v>0</v>
      </c>
      <c r="S27" s="57">
        <f t="shared" si="4"/>
        <v>0</v>
      </c>
      <c r="T27" s="81">
        <v>0</v>
      </c>
      <c r="U27" s="81">
        <v>0</v>
      </c>
      <c r="V27" s="81">
        <v>0</v>
      </c>
    </row>
    <row r="28" spans="1:22" ht="63.75" outlineLevel="2" x14ac:dyDescent="0.25">
      <c r="A28" s="62" t="s">
        <v>408</v>
      </c>
      <c r="B28" s="63" t="s">
        <v>409</v>
      </c>
      <c r="C28" s="63"/>
      <c r="D28" s="63"/>
      <c r="E28" s="63"/>
      <c r="F28" s="63"/>
      <c r="G28" s="63"/>
      <c r="H28" s="64">
        <v>0</v>
      </c>
      <c r="I28" s="64">
        <v>80000000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81">
        <v>0</v>
      </c>
      <c r="U28" s="81">
        <v>0</v>
      </c>
      <c r="V28" s="81">
        <v>0</v>
      </c>
    </row>
    <row r="29" spans="1:22" ht="25.5" outlineLevel="2" x14ac:dyDescent="0.25">
      <c r="A29" s="62" t="s">
        <v>286</v>
      </c>
      <c r="B29" s="63" t="s">
        <v>289</v>
      </c>
      <c r="C29" s="63"/>
      <c r="D29" s="63"/>
      <c r="E29" s="63"/>
      <c r="F29" s="63"/>
      <c r="G29" s="63"/>
      <c r="H29" s="64">
        <v>0</v>
      </c>
      <c r="I29" s="64">
        <v>39795549.799999997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81">
        <v>0</v>
      </c>
      <c r="U29" s="81">
        <v>0</v>
      </c>
      <c r="V29" s="81">
        <v>0</v>
      </c>
    </row>
    <row r="30" spans="1:22" hidden="1" x14ac:dyDescent="0.25">
      <c r="A30" s="62" t="s">
        <v>294</v>
      </c>
      <c r="B30" s="63" t="s">
        <v>295</v>
      </c>
      <c r="C30" s="63"/>
      <c r="D30" s="63"/>
      <c r="E30" s="63"/>
      <c r="F30" s="63"/>
      <c r="G30" s="63"/>
      <c r="H30" s="64">
        <v>0</v>
      </c>
      <c r="I30" s="64">
        <v>48000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  <c r="T30" s="81">
        <v>0</v>
      </c>
      <c r="U30" s="81">
        <v>0</v>
      </c>
      <c r="V30" s="81">
        <v>0</v>
      </c>
    </row>
    <row r="31" spans="1:22" ht="51" hidden="1" outlineLevel="2" x14ac:dyDescent="0.25">
      <c r="A31" s="62" t="s">
        <v>410</v>
      </c>
      <c r="B31" s="63" t="s">
        <v>411</v>
      </c>
      <c r="C31" s="63"/>
      <c r="D31" s="63"/>
      <c r="E31" s="63"/>
      <c r="F31" s="63"/>
      <c r="G31" s="63"/>
      <c r="H31" s="64">
        <v>0</v>
      </c>
      <c r="I31" s="64">
        <v>48000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81">
        <v>0</v>
      </c>
      <c r="U31" s="81">
        <v>0</v>
      </c>
      <c r="V31" s="81">
        <v>0</v>
      </c>
    </row>
    <row r="32" spans="1:22" collapsed="1" x14ac:dyDescent="0.25">
      <c r="A32" s="82" t="s">
        <v>319</v>
      </c>
      <c r="B32" s="83"/>
      <c r="C32" s="83"/>
      <c r="D32" s="83"/>
      <c r="E32" s="83"/>
      <c r="F32" s="83"/>
      <c r="G32" s="83"/>
      <c r="H32" s="84">
        <v>0</v>
      </c>
      <c r="I32" s="84">
        <f>I7+I16+I21+I24+I27+I13</f>
        <v>321465447.28000003</v>
      </c>
      <c r="J32" s="84">
        <f t="shared" ref="J32:S32" si="5">J7+J16+J21+J24+J27+J13</f>
        <v>0</v>
      </c>
      <c r="K32" s="84">
        <f t="shared" si="5"/>
        <v>0</v>
      </c>
      <c r="L32" s="84">
        <f t="shared" si="5"/>
        <v>0</v>
      </c>
      <c r="M32" s="84">
        <f t="shared" si="5"/>
        <v>0</v>
      </c>
      <c r="N32" s="84">
        <f t="shared" si="5"/>
        <v>0</v>
      </c>
      <c r="O32" s="84">
        <f t="shared" si="5"/>
        <v>0</v>
      </c>
      <c r="P32" s="84">
        <f t="shared" si="5"/>
        <v>0</v>
      </c>
      <c r="Q32" s="84">
        <f t="shared" si="5"/>
        <v>0</v>
      </c>
      <c r="R32" s="84">
        <f t="shared" si="5"/>
        <v>56730811.329999998</v>
      </c>
      <c r="S32" s="84">
        <f t="shared" si="5"/>
        <v>24181347.529999997</v>
      </c>
      <c r="T32" s="85">
        <v>0</v>
      </c>
      <c r="U32" s="85">
        <v>0</v>
      </c>
      <c r="V32" s="85">
        <v>29086726.010000002</v>
      </c>
    </row>
    <row r="33" spans="1:22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 t="s">
        <v>328</v>
      </c>
      <c r="S33" s="39"/>
      <c r="T33" s="71"/>
      <c r="U33" s="71"/>
      <c r="V33" s="71" t="s">
        <v>328</v>
      </c>
    </row>
  </sheetData>
  <mergeCells count="25">
    <mergeCell ref="T5:T6"/>
    <mergeCell ref="U5:U6"/>
    <mergeCell ref="A32:G32"/>
    <mergeCell ref="M5:M6"/>
    <mergeCell ref="N5:N6"/>
    <mergeCell ref="O5:O6"/>
    <mergeCell ref="P5:P6"/>
    <mergeCell ref="Q5:Q6"/>
    <mergeCell ref="S5:S6"/>
    <mergeCell ref="G5:G6"/>
    <mergeCell ref="H5:H6"/>
    <mergeCell ref="I5:I6"/>
    <mergeCell ref="J5:J6"/>
    <mergeCell ref="K5:K6"/>
    <mergeCell ref="L5:L6"/>
    <mergeCell ref="A1:I1"/>
    <mergeCell ref="A2:V2"/>
    <mergeCell ref="A3:V3"/>
    <mergeCell ref="A4:V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03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Программы  МБ&lt;/VariantName&gt;&#10;  &lt;VariantLink&gt;279907187&lt;/VariantLink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848F311-7D8B-496C-BA31-38C0B60088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Исполнение за счет средств МБ</vt:lpstr>
      <vt:lpstr>Исполнение за счет средств УР</vt:lpstr>
      <vt:lpstr>Исполнение за счет средств ФБ</vt:lpstr>
      <vt:lpstr>'Исполнение за счет средств МБ'!Заголовки_для_печати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Reshetova_LN</dc:creator>
  <cp:lastModifiedBy>Reshetova_LN</cp:lastModifiedBy>
  <cp:lastPrinted>2021-05-20T05:30:28Z</cp:lastPrinted>
  <dcterms:created xsi:type="dcterms:W3CDTF">2021-05-18T05:32:45Z</dcterms:created>
  <dcterms:modified xsi:type="dcterms:W3CDTF">2021-05-20T06:13:54Z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Программы  МБ(2).xlsx</vt:lpwstr>
  </property>
  <property fmtid="{D5CDD505-2E9C-101B-9397-08002B2CF9AE}" pid="4" name="Версия клиента">
    <vt:lpwstr>20.2.29.4150 (.NET 4.7.2)</vt:lpwstr>
  </property>
  <property fmtid="{D5CDD505-2E9C-101B-9397-08002B2CF9AE}" pid="5" name="Версия базы">
    <vt:lpwstr>20.2.2923.537803802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ufk2021</vt:lpwstr>
  </property>
  <property fmtid="{D5CDD505-2E9C-101B-9397-08002B2CF9AE}" pid="9" name="Пользователь">
    <vt:lpwstr>решетова_27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